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PRIHODA'!$A$1:$H$34</definedName>
  </definedNames>
  <calcPr fullCalcOnLoad="1"/>
</workbook>
</file>

<file path=xl/sharedStrings.xml><?xml version="1.0" encoding="utf-8"?>
<sst xmlns="http://schemas.openxmlformats.org/spreadsheetml/2006/main" count="204" uniqueCount="115">
  <si>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</si>
  <si>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</si>
  <si>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</si>
  <si>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</si>
  <si>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</si>
  <si>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</si>
  <si>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</si>
  <si>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</si>
  <si>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</si>
  <si>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</si>
  <si>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</si>
  <si>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</si>
  <si>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</si>
  <si>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</si>
  <si>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</si>
  <si>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</si>
  <si>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</si>
  <si>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</si>
  <si>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</si>
  <si>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</si>
  <si>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</si>
  <si>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</si>
  <si>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</si>
  <si>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</si>
  <si>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</si>
  <si>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</si>
  <si>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</si>
  <si>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</si>
  <si>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</si>
  <si>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</si>
  <si>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</si>
  <si>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</si>
  <si>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</si>
  <si>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</si>
  <si>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</si>
  <si>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</si>
  <si>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</si>
  <si>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</si>
  <si>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</si>
  <si>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</si>
  <si>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2022.</t>
  </si>
  <si>
    <t>Oznaka                           rač. iz                                      računskog                                         plana</t>
  </si>
  <si>
    <t>,</t>
  </si>
  <si>
    <t>636 - Tekuće pomoći - Ministarstvo kulture RH</t>
  </si>
  <si>
    <t>631-Tekuće pomoći - Američko veleposlanstvo</t>
  </si>
  <si>
    <t>652 - Sufinanciranje-participacija</t>
  </si>
  <si>
    <t>661- Prihodi od pruženih usluga</t>
  </si>
  <si>
    <t>663 - Donacije</t>
  </si>
  <si>
    <t>671- Prihodi od nadležnog proračuna /Grad Zadar/</t>
  </si>
  <si>
    <t>63 - Pomoći</t>
  </si>
  <si>
    <t>65 - Prihodi po posebnim propisima</t>
  </si>
  <si>
    <t>67 - Opći prihodi i primici /Prihodi iz nadležnog proračuna/</t>
  </si>
  <si>
    <t>66 - Prihodi od pruženih usluga i donacije</t>
  </si>
  <si>
    <t>GRADSKA KNJIŽNICA ZADAR</t>
  </si>
  <si>
    <t>Program</t>
  </si>
  <si>
    <t>A</t>
  </si>
  <si>
    <t>Naziv aktivnosti</t>
  </si>
  <si>
    <t>RASHODI POSLOVANJA</t>
  </si>
  <si>
    <t>Doprinos za zdravstveno osiguranje</t>
  </si>
  <si>
    <t>Naknade za službena putovanja</t>
  </si>
  <si>
    <t>Naknade za prevoz na posao</t>
  </si>
  <si>
    <t>Stručno usavršavanje zaposlenika</t>
  </si>
  <si>
    <t>Uredski i ostali materijal</t>
  </si>
  <si>
    <t>Energija</t>
  </si>
  <si>
    <t>Materija i djelovi za tekuće održavanje</t>
  </si>
  <si>
    <t>Sitan inventar i auto gume</t>
  </si>
  <si>
    <t>Službena i radna odjeća</t>
  </si>
  <si>
    <t>Uasluge telefona, pošte..</t>
  </si>
  <si>
    <t>Usluge tekućeg i invest.održavanja</t>
  </si>
  <si>
    <t>Usluge promidžbe i informiranja</t>
  </si>
  <si>
    <t>Komunalne uslgue</t>
  </si>
  <si>
    <t>Zakupnine i najamnine</t>
  </si>
  <si>
    <t>Zdaravstveme usluge</t>
  </si>
  <si>
    <t>Intelektualne usluge</t>
  </si>
  <si>
    <t>Računalne usluige</t>
  </si>
  <si>
    <t>Ostale usluge (tiskarske i dr.)</t>
  </si>
  <si>
    <t>Naknade osoba izvan radnog odnosa</t>
  </si>
  <si>
    <t>Naknade osobama izvan radnog odnosa</t>
  </si>
  <si>
    <t>Ostali rashodi poslovanja</t>
  </si>
  <si>
    <t>Naknada članovima Upravnog vijeća</t>
  </si>
  <si>
    <t>Premija osiguranja</t>
  </si>
  <si>
    <t>Reprezentacija</t>
  </si>
  <si>
    <t>Članarine</t>
  </si>
  <si>
    <t>Ostali rashodi</t>
  </si>
  <si>
    <t>Usluge platnog prometa</t>
  </si>
  <si>
    <t>Rashodi za nabavu proizvedene dugotraje imovine</t>
  </si>
  <si>
    <t>Postrojenja i oprema</t>
  </si>
  <si>
    <t>Uredska oprema i namještaj</t>
  </si>
  <si>
    <t>Knjige, umjetnička djela</t>
  </si>
  <si>
    <t>Knjižnična građa</t>
  </si>
  <si>
    <t>UKUPNO:</t>
  </si>
  <si>
    <r>
      <t>Opći prihodi i primici-</t>
    </r>
    <r>
      <rPr>
        <b/>
        <sz val="8"/>
        <color indexed="17"/>
        <rFont val="Arial"/>
        <family val="2"/>
      </rPr>
      <t xml:space="preserve"> Grad Zadar - 671-</t>
    </r>
    <r>
      <rPr>
        <b/>
        <sz val="8"/>
        <color indexed="60"/>
        <rFont val="Arial"/>
        <family val="2"/>
      </rPr>
      <t>11</t>
    </r>
  </si>
  <si>
    <r>
      <t>Vlastiti prihodi-</t>
    </r>
    <r>
      <rPr>
        <b/>
        <sz val="8"/>
        <color indexed="17"/>
        <rFont val="Arial"/>
        <family val="2"/>
      </rPr>
      <t xml:space="preserve"> Najam prostora 661- </t>
    </r>
    <r>
      <rPr>
        <b/>
        <sz val="8"/>
        <color indexed="60"/>
        <rFont val="Arial"/>
        <family val="2"/>
      </rPr>
      <t>31</t>
    </r>
  </si>
  <si>
    <t>636 - Tekuće pomoć - Zadarska županija</t>
  </si>
  <si>
    <t>Pristojbe i naknade</t>
  </si>
  <si>
    <t>2023.</t>
  </si>
  <si>
    <r>
      <t>PRIJEDLOG PLANA ZA</t>
    </r>
    <r>
      <rPr>
        <b/>
        <sz val="10"/>
        <color indexed="10"/>
        <rFont val="Arial"/>
        <family val="2"/>
      </rPr>
      <t xml:space="preserve"> 2023.</t>
    </r>
  </si>
  <si>
    <t>2022.</t>
  </si>
  <si>
    <r>
      <t>PRIJEDLOG PLANA ZA</t>
    </r>
    <r>
      <rPr>
        <b/>
        <sz val="10"/>
        <color indexed="10"/>
        <rFont val="Arial"/>
        <family val="2"/>
      </rPr>
      <t xml:space="preserve"> 2022</t>
    </r>
    <r>
      <rPr>
        <b/>
        <sz val="10"/>
        <color indexed="8"/>
        <rFont val="Arial"/>
        <family val="2"/>
      </rPr>
      <t>.</t>
    </r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</si>
  <si>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</si>
  <si>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</si>
  <si>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</si>
  <si>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</si>
  <si>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423</t>
  </si>
  <si>
    <t>Prijevozna sredstva</t>
  </si>
  <si>
    <t>4231</t>
  </si>
  <si>
    <t>Kombi vozilo</t>
  </si>
  <si>
    <r>
      <t>PRIJEDLOG PLANA ZA</t>
    </r>
    <r>
      <rPr>
        <b/>
        <sz val="10"/>
        <color indexed="10"/>
        <rFont val="Arial"/>
        <family val="2"/>
      </rPr>
      <t xml:space="preserve"> 2024.</t>
    </r>
  </si>
  <si>
    <t>638-Tekuće pomoći temeljem prijenosa sredstava EU_Minist.rada i mirov.sustava …</t>
  </si>
  <si>
    <t>2024.</t>
  </si>
  <si>
    <t>Ukupno prihodi i primici za 2023.</t>
  </si>
  <si>
    <t>Ukupno prihodi i primici za 2024.</t>
  </si>
  <si>
    <r>
      <t xml:space="preserve">Prihodi za posebne namjene- </t>
    </r>
    <r>
      <rPr>
        <b/>
        <sz val="8"/>
        <color indexed="17"/>
        <rFont val="Arial"/>
        <family val="2"/>
      </rPr>
      <t>Sufinanciranje-652-</t>
    </r>
    <r>
      <rPr>
        <b/>
        <sz val="8"/>
        <color indexed="10"/>
        <rFont val="Arial"/>
        <family val="2"/>
      </rPr>
      <t>41</t>
    </r>
  </si>
  <si>
    <r>
      <t>Pomoći-</t>
    </r>
    <r>
      <rPr>
        <b/>
        <sz val="7.5"/>
        <color indexed="17"/>
        <rFont val="Arial"/>
        <family val="2"/>
      </rPr>
      <t>MKRH, ŽUPANIJA,Min.rada, mirov.sustrava RH: EU sredstva   63-</t>
    </r>
    <r>
      <rPr>
        <b/>
        <sz val="7.5"/>
        <color indexed="60"/>
        <rFont val="Arial"/>
        <family val="2"/>
      </rPr>
      <t>57, 5402</t>
    </r>
  </si>
  <si>
    <r>
      <rPr>
        <b/>
        <sz val="8"/>
        <rFont val="Arial"/>
        <family val="2"/>
      </rPr>
      <t>Donacije</t>
    </r>
    <r>
      <rPr>
        <b/>
        <sz val="8"/>
        <color indexed="17"/>
        <rFont val="Arial"/>
        <family val="2"/>
      </rPr>
      <t xml:space="preserve">  AM . VEL. I OST 663</t>
    </r>
    <r>
      <rPr>
        <b/>
        <sz val="8"/>
        <color indexed="60"/>
        <rFont val="Arial"/>
        <family val="2"/>
      </rPr>
      <t>-6103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</si>
</sst>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0.000"/>
    <numFmt numFmtId="180" formatCode="0.0"/>
    <numFmt numFmtId="181" formatCode="dd\.mm\.yyyy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7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7.5"/>
      <color indexed="8"/>
      <name val="Arial"/>
      <family val="2"/>
    </font>
    <font>
      <b/>
      <sz val="7.5"/>
      <color indexed="17"/>
      <name val="Arial"/>
      <family val="2"/>
    </font>
    <font>
      <b/>
      <sz val="7.5"/>
      <color indexed="60"/>
      <name val="Arial"/>
      <family val="2"/>
    </font>
    <font>
      <b/>
      <sz val="8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1" fillId="44" borderId="7" applyNumberFormat="0" applyAlignment="0" applyProtection="0"/>
    <xf numFmtId="0" fontId="62" fillId="44" borderId="8" applyNumberFormat="0" applyAlignment="0" applyProtection="0"/>
    <xf numFmtId="0" fontId="15" fillId="0" borderId="9" applyNumberFormat="0" applyFill="0" applyAlignment="0" applyProtection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8" fillId="46" borderId="0" applyNumberFormat="0" applyBorder="0" applyAlignment="0" applyProtection="0"/>
    <xf numFmtId="0" fontId="58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0" fillId="47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0" xfId="0" applyFont="1" applyBorder="1" applyAlignment="1" quotePrefix="1">
      <alignment horizontal="left" vertical="center" wrapText="1"/>
    </xf>
    <xf numFmtId="0" fontId="29" fillId="0" borderId="20" xfId="0" applyFont="1" applyBorder="1" applyAlignment="1" quotePrefix="1">
      <alignment horizontal="center" vertical="center" wrapText="1"/>
    </xf>
    <xf numFmtId="0" fontId="26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1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center" wrapText="1"/>
    </xf>
    <xf numFmtId="0" fontId="33" fillId="0" borderId="20" xfId="0" applyNumberFormat="1" applyFont="1" applyFill="1" applyBorder="1" applyAlignment="1" applyProtection="1" quotePrefix="1">
      <alignment horizontal="left"/>
      <protection/>
    </xf>
    <xf numFmtId="0" fontId="26" fillId="0" borderId="22" xfId="0" applyNumberFormat="1" applyFont="1" applyFill="1" applyBorder="1" applyAlignment="1" applyProtection="1">
      <alignment horizontal="center" wrapText="1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22" xfId="0" applyNumberFormat="1" applyFont="1" applyBorder="1" applyAlignment="1">
      <alignment horizontal="right"/>
    </xf>
    <xf numFmtId="3" fontId="33" fillId="0" borderId="22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1" xfId="0" applyFont="1" applyFill="1" applyBorder="1" applyAlignment="1">
      <alignment horizontal="left"/>
    </xf>
    <xf numFmtId="3" fontId="33" fillId="7" borderId="22" xfId="0" applyNumberFormat="1" applyFont="1" applyFill="1" applyBorder="1" applyAlignment="1">
      <alignment horizontal="right"/>
    </xf>
    <xf numFmtId="3" fontId="33" fillId="7" borderId="22" xfId="0" applyNumberFormat="1" applyFont="1" applyFill="1" applyBorder="1" applyAlignment="1" applyProtection="1">
      <alignment horizontal="righ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3" fontId="33" fillId="0" borderId="22" xfId="0" applyNumberFormat="1" applyFont="1" applyFill="1" applyBorder="1" applyAlignment="1">
      <alignment horizontal="right"/>
    </xf>
    <xf numFmtId="3" fontId="33" fillId="50" borderId="21" xfId="0" applyNumberFormat="1" applyFont="1" applyFill="1" applyBorder="1" applyAlignment="1" quotePrefix="1">
      <alignment horizontal="right"/>
    </xf>
    <xf numFmtId="3" fontId="33" fillId="50" borderId="22" xfId="0" applyNumberFormat="1" applyFont="1" applyFill="1" applyBorder="1" applyAlignment="1" applyProtection="1">
      <alignment horizontal="right" wrapText="1"/>
      <protection/>
    </xf>
    <xf numFmtId="3" fontId="33" fillId="7" borderId="21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1" fontId="22" fillId="49" borderId="39" xfId="0" applyNumberFormat="1" applyFont="1" applyFill="1" applyBorder="1" applyAlignment="1">
      <alignment horizontal="left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right"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1" fontId="22" fillId="0" borderId="44" xfId="0" applyNumberFormat="1" applyFont="1" applyBorder="1" applyAlignment="1">
      <alignment wrapText="1"/>
    </xf>
    <xf numFmtId="0" fontId="25" fillId="51" borderId="0" xfId="0" applyNumberFormat="1" applyFont="1" applyFill="1" applyBorder="1" applyAlignment="1" applyProtection="1">
      <alignment/>
      <protection/>
    </xf>
    <xf numFmtId="183" fontId="26" fillId="0" borderId="0" xfId="103" applyNumberFormat="1" applyFont="1" applyFill="1" applyBorder="1" applyAlignment="1" applyProtection="1">
      <alignment/>
      <protection/>
    </xf>
    <xf numFmtId="183" fontId="26" fillId="0" borderId="0" xfId="103" applyNumberFormat="1" applyFont="1" applyFill="1" applyBorder="1" applyAlignment="1" applyProtection="1">
      <alignment horizontal="center"/>
      <protection/>
    </xf>
    <xf numFmtId="183" fontId="25" fillId="0" borderId="0" xfId="103" applyNumberFormat="1" applyFont="1" applyFill="1" applyBorder="1" applyAlignment="1" applyProtection="1">
      <alignment wrapText="1"/>
      <protection/>
    </xf>
    <xf numFmtId="183" fontId="25" fillId="0" borderId="0" xfId="103" applyNumberFormat="1" applyFont="1" applyFill="1" applyBorder="1" applyAlignment="1" applyProtection="1">
      <alignment/>
      <protection/>
    </xf>
    <xf numFmtId="183" fontId="25" fillId="52" borderId="0" xfId="103" applyNumberFormat="1" applyFont="1" applyFill="1" applyBorder="1" applyAlignment="1" applyProtection="1">
      <alignment/>
      <protection/>
    </xf>
    <xf numFmtId="0" fontId="40" fillId="35" borderId="45" xfId="0" applyNumberFormat="1" applyFont="1" applyFill="1" applyBorder="1" applyAlignment="1" applyProtection="1">
      <alignment horizontal="center" vertical="center" wrapText="1"/>
      <protection/>
    </xf>
    <xf numFmtId="0" fontId="40" fillId="0" borderId="45" xfId="0" applyNumberFormat="1" applyFont="1" applyFill="1" applyBorder="1" applyAlignment="1" applyProtection="1">
      <alignment horizontal="center" vertical="center" wrapText="1"/>
      <protection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6" fillId="0" borderId="45" xfId="0" applyNumberFormat="1" applyFont="1" applyFill="1" applyBorder="1" applyAlignment="1" applyProtection="1">
      <alignment wrapText="1"/>
      <protection/>
    </xf>
    <xf numFmtId="0" fontId="26" fillId="0" borderId="45" xfId="0" applyNumberFormat="1" applyFont="1" applyFill="1" applyBorder="1" applyAlignment="1" applyProtection="1">
      <alignment/>
      <protection/>
    </xf>
    <xf numFmtId="183" fontId="26" fillId="0" borderId="45" xfId="103" applyNumberFormat="1" applyFont="1" applyFill="1" applyBorder="1" applyAlignment="1" applyProtection="1">
      <alignment horizontal="left"/>
      <protection/>
    </xf>
    <xf numFmtId="183" fontId="26" fillId="0" borderId="45" xfId="103" applyNumberFormat="1" applyFont="1" applyFill="1" applyBorder="1" applyAlignment="1" applyProtection="1">
      <alignment wrapText="1"/>
      <protection/>
    </xf>
    <xf numFmtId="183" fontId="26" fillId="0" borderId="45" xfId="103" applyNumberFormat="1" applyFont="1" applyFill="1" applyBorder="1" applyAlignment="1" applyProtection="1">
      <alignment/>
      <protection/>
    </xf>
    <xf numFmtId="183" fontId="26" fillId="0" borderId="45" xfId="103" applyNumberFormat="1" applyFont="1" applyFill="1" applyBorder="1" applyAlignment="1" applyProtection="1">
      <alignment horizontal="center"/>
      <protection/>
    </xf>
    <xf numFmtId="183" fontId="26" fillId="28" borderId="45" xfId="103" applyNumberFormat="1" applyFont="1" applyFill="1" applyBorder="1" applyAlignment="1" applyProtection="1">
      <alignment wrapText="1"/>
      <protection/>
    </xf>
    <xf numFmtId="183" fontId="26" fillId="28" borderId="45" xfId="103" applyNumberFormat="1" applyFont="1" applyFill="1" applyBorder="1" applyAlignment="1" applyProtection="1">
      <alignment/>
      <protection/>
    </xf>
    <xf numFmtId="183" fontId="26" fillId="51" borderId="45" xfId="103" applyNumberFormat="1" applyFont="1" applyFill="1" applyBorder="1" applyAlignment="1" applyProtection="1">
      <alignment wrapText="1"/>
      <protection/>
    </xf>
    <xf numFmtId="183" fontId="26" fillId="51" borderId="45" xfId="103" applyNumberFormat="1" applyFont="1" applyFill="1" applyBorder="1" applyAlignment="1" applyProtection="1">
      <alignment/>
      <protection/>
    </xf>
    <xf numFmtId="183" fontId="25" fillId="0" borderId="45" xfId="103" applyNumberFormat="1" applyFont="1" applyFill="1" applyBorder="1" applyAlignment="1" applyProtection="1">
      <alignment horizontal="center"/>
      <protection/>
    </xf>
    <xf numFmtId="183" fontId="25" fillId="0" borderId="45" xfId="103" applyNumberFormat="1" applyFont="1" applyFill="1" applyBorder="1" applyAlignment="1" applyProtection="1">
      <alignment wrapText="1"/>
      <protection/>
    </xf>
    <xf numFmtId="183" fontId="25" fillId="0" borderId="45" xfId="103" applyNumberFormat="1" applyFont="1" applyFill="1" applyBorder="1" applyAlignment="1" applyProtection="1">
      <alignment/>
      <protection/>
    </xf>
    <xf numFmtId="183" fontId="25" fillId="52" borderId="45" xfId="103" applyNumberFormat="1" applyFont="1" applyFill="1" applyBorder="1" applyAlignment="1" applyProtection="1">
      <alignment/>
      <protection/>
    </xf>
    <xf numFmtId="183" fontId="26" fillId="50" borderId="45" xfId="103" applyNumberFormat="1" applyFont="1" applyFill="1" applyBorder="1" applyAlignment="1" applyProtection="1">
      <alignment/>
      <protection/>
    </xf>
    <xf numFmtId="183" fontId="26" fillId="52" borderId="45" xfId="103" applyNumberFormat="1" applyFont="1" applyFill="1" applyBorder="1" applyAlignment="1" applyProtection="1">
      <alignment/>
      <protection/>
    </xf>
    <xf numFmtId="183" fontId="26" fillId="50" borderId="45" xfId="103" applyNumberFormat="1" applyFont="1" applyFill="1" applyBorder="1" applyAlignment="1" applyProtection="1">
      <alignment horizontal="center"/>
      <protection/>
    </xf>
    <xf numFmtId="183" fontId="25" fillId="52" borderId="45" xfId="103" applyNumberFormat="1" applyFont="1" applyFill="1" applyBorder="1" applyAlignment="1" applyProtection="1">
      <alignment horizontal="left"/>
      <protection/>
    </xf>
    <xf numFmtId="183" fontId="26" fillId="53" borderId="45" xfId="103" applyNumberFormat="1" applyFont="1" applyFill="1" applyBorder="1" applyAlignment="1" applyProtection="1">
      <alignment horizontal="center"/>
      <protection/>
    </xf>
    <xf numFmtId="183" fontId="22" fillId="53" borderId="45" xfId="103" applyNumberFormat="1" applyFont="1" applyFill="1" applyBorder="1" applyAlignment="1" applyProtection="1">
      <alignment wrapText="1"/>
      <protection/>
    </xf>
    <xf numFmtId="183" fontId="22" fillId="53" borderId="45" xfId="103" applyNumberFormat="1" applyFont="1" applyFill="1" applyBorder="1" applyAlignment="1" applyProtection="1">
      <alignment/>
      <protection/>
    </xf>
    <xf numFmtId="183" fontId="26" fillId="53" borderId="45" xfId="103" applyNumberFormat="1" applyFont="1" applyFill="1" applyBorder="1" applyAlignment="1" applyProtection="1">
      <alignment/>
      <protection/>
    </xf>
    <xf numFmtId="0" fontId="38" fillId="0" borderId="45" xfId="0" applyNumberFormat="1" applyFont="1" applyFill="1" applyBorder="1" applyAlignment="1" applyProtection="1">
      <alignment horizontal="center" vertical="center" wrapText="1"/>
      <protection/>
    </xf>
    <xf numFmtId="0" fontId="26" fillId="0" borderId="45" xfId="0" applyNumberFormat="1" applyFont="1" applyFill="1" applyBorder="1" applyAlignment="1" applyProtection="1">
      <alignment horizontal="center" vertical="center" wrapText="1"/>
      <protection/>
    </xf>
    <xf numFmtId="183" fontId="26" fillId="50" borderId="45" xfId="103" applyNumberFormat="1" applyFont="1" applyFill="1" applyBorder="1" applyAlignment="1" applyProtection="1">
      <alignment wrapText="1"/>
      <protection/>
    </xf>
    <xf numFmtId="49" fontId="26" fillId="0" borderId="45" xfId="103" applyNumberFormat="1" applyFont="1" applyFill="1" applyBorder="1" applyAlignment="1" applyProtection="1">
      <alignment horizontal="center"/>
      <protection/>
    </xf>
    <xf numFmtId="49" fontId="26" fillId="28" borderId="45" xfId="103" applyNumberFormat="1" applyFont="1" applyFill="1" applyBorder="1" applyAlignment="1" applyProtection="1">
      <alignment horizontal="center"/>
      <protection/>
    </xf>
    <xf numFmtId="49" fontId="26" fillId="51" borderId="45" xfId="103" applyNumberFormat="1" applyFont="1" applyFill="1" applyBorder="1" applyAlignment="1" applyProtection="1">
      <alignment horizontal="center"/>
      <protection/>
    </xf>
    <xf numFmtId="49" fontId="25" fillId="0" borderId="45" xfId="103" applyNumberFormat="1" applyFont="1" applyFill="1" applyBorder="1" applyAlignment="1" applyProtection="1">
      <alignment horizontal="center"/>
      <protection/>
    </xf>
    <xf numFmtId="49" fontId="26" fillId="50" borderId="45" xfId="103" applyNumberFormat="1" applyFont="1" applyFill="1" applyBorder="1" applyAlignment="1" applyProtection="1">
      <alignment horizontal="center"/>
      <protection/>
    </xf>
    <xf numFmtId="183" fontId="26" fillId="50" borderId="45" xfId="103" applyNumberFormat="1" applyFont="1" applyFill="1" applyBorder="1" applyAlignment="1" applyProtection="1">
      <alignment horizontal="left"/>
      <protection/>
    </xf>
    <xf numFmtId="183" fontId="25" fillId="0" borderId="45" xfId="103" applyNumberFormat="1" applyFont="1" applyFill="1" applyBorder="1" applyAlignment="1" applyProtection="1">
      <alignment horizontal="left"/>
      <protection/>
    </xf>
    <xf numFmtId="49" fontId="25" fillId="0" borderId="0" xfId="103" applyNumberFormat="1" applyFont="1" applyFill="1" applyBorder="1" applyAlignment="1" applyProtection="1">
      <alignment horizontal="center"/>
      <protection/>
    </xf>
    <xf numFmtId="183" fontId="26" fillId="53" borderId="0" xfId="103" applyNumberFormat="1" applyFont="1" applyFill="1" applyBorder="1" applyAlignment="1" applyProtection="1">
      <alignment horizontal="center"/>
      <protection/>
    </xf>
    <xf numFmtId="183" fontId="22" fillId="53" borderId="0" xfId="103" applyNumberFormat="1" applyFont="1" applyFill="1" applyBorder="1" applyAlignment="1" applyProtection="1">
      <alignment wrapText="1"/>
      <protection/>
    </xf>
    <xf numFmtId="183" fontId="22" fillId="53" borderId="0" xfId="103" applyNumberFormat="1" applyFont="1" applyFill="1" applyBorder="1" applyAlignment="1" applyProtection="1">
      <alignment/>
      <protection/>
    </xf>
    <xf numFmtId="183" fontId="26" fillId="53" borderId="0" xfId="103" applyNumberFormat="1" applyFont="1" applyFill="1" applyBorder="1" applyAlignment="1" applyProtection="1">
      <alignment/>
      <protection/>
    </xf>
    <xf numFmtId="183" fontId="76" fillId="51" borderId="45" xfId="103" applyNumberFormat="1" applyFont="1" applyFill="1" applyBorder="1" applyAlignment="1" applyProtection="1">
      <alignment/>
      <protection/>
    </xf>
    <xf numFmtId="183" fontId="76" fillId="0" borderId="45" xfId="103" applyNumberFormat="1" applyFont="1" applyFill="1" applyBorder="1" applyAlignment="1" applyProtection="1">
      <alignment/>
      <protection/>
    </xf>
    <xf numFmtId="183" fontId="77" fillId="51" borderId="45" xfId="103" applyNumberFormat="1" applyFont="1" applyFill="1" applyBorder="1" applyAlignment="1" applyProtection="1">
      <alignment/>
      <protection/>
    </xf>
    <xf numFmtId="0" fontId="45" fillId="35" borderId="45" xfId="0" applyNumberFormat="1" applyFont="1" applyFill="1" applyBorder="1" applyAlignment="1" applyProtection="1">
      <alignment horizontal="center" vertical="center" wrapText="1"/>
      <protection/>
    </xf>
    <xf numFmtId="183" fontId="78" fillId="50" borderId="45" xfId="103" applyNumberFormat="1" applyFont="1" applyFill="1" applyBorder="1" applyAlignment="1" applyProtection="1">
      <alignment/>
      <protection/>
    </xf>
    <xf numFmtId="183" fontId="78" fillId="51" borderId="45" xfId="103" applyNumberFormat="1" applyFont="1" applyFill="1" applyBorder="1" applyAlignment="1" applyProtection="1">
      <alignment/>
      <protection/>
    </xf>
    <xf numFmtId="183" fontId="78" fillId="28" borderId="45" xfId="103" applyNumberFormat="1" applyFont="1" applyFill="1" applyBorder="1" applyAlignment="1" applyProtection="1">
      <alignment/>
      <protection/>
    </xf>
    <xf numFmtId="183" fontId="22" fillId="28" borderId="45" xfId="103" applyNumberFormat="1" applyFont="1" applyFill="1" applyBorder="1" applyAlignment="1" applyProtection="1">
      <alignment/>
      <protection/>
    </xf>
    <xf numFmtId="183" fontId="25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 horizontal="left" wrapText="1"/>
      <protection/>
    </xf>
    <xf numFmtId="0" fontId="37" fillId="0" borderId="20" xfId="0" applyNumberFormat="1" applyFont="1" applyFill="1" applyBorder="1" applyAlignment="1" applyProtection="1">
      <alignment wrapText="1"/>
      <protection/>
    </xf>
    <xf numFmtId="0" fontId="36" fillId="7" borderId="21" xfId="0" applyNumberFormat="1" applyFont="1" applyFill="1" applyBorder="1" applyAlignment="1" applyProtection="1" quotePrefix="1">
      <alignment horizontal="left" wrapText="1"/>
      <protection/>
    </xf>
    <xf numFmtId="0" fontId="37" fillId="7" borderId="20" xfId="0" applyNumberFormat="1" applyFont="1" applyFill="1" applyBorder="1" applyAlignment="1" applyProtection="1">
      <alignment wrapText="1"/>
      <protection/>
    </xf>
    <xf numFmtId="0" fontId="36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6" fillId="0" borderId="21" xfId="0" applyFont="1" applyBorder="1" applyAlignment="1" quotePrefix="1">
      <alignment horizontal="left"/>
    </xf>
    <xf numFmtId="0" fontId="21" fillId="0" borderId="2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20" xfId="0" applyNumberFormat="1" applyFont="1" applyFill="1" applyBorder="1" applyAlignment="1" applyProtection="1">
      <alignment horizontal="left" wrapText="1"/>
      <protection/>
    </xf>
    <xf numFmtId="0" fontId="33" fillId="50" borderId="46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46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1" xfId="0" applyNumberFormat="1" applyFont="1" applyFill="1" applyBorder="1" applyAlignment="1" applyProtection="1">
      <alignment horizontal="lef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6" fillId="0" borderId="21" xfId="0" applyFont="1" applyFill="1" applyBorder="1" applyAlignment="1" quotePrefix="1">
      <alignment horizontal="left"/>
    </xf>
    <xf numFmtId="3" fontId="22" fillId="0" borderId="47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49" xfId="0" applyNumberFormat="1" applyFont="1" applyBorder="1" applyAlignment="1">
      <alignment horizontal="center"/>
    </xf>
    <xf numFmtId="0" fontId="36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27" fillId="0" borderId="50" xfId="0" applyNumberFormat="1" applyFont="1" applyFill="1" applyBorder="1" applyAlignment="1" applyProtection="1" quotePrefix="1">
      <alignment horizontal="left" wrapText="1"/>
      <protection/>
    </xf>
    <xf numFmtId="0" fontId="34" fillId="0" borderId="5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6573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29325"/>
          <a:ext cx="16573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29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725025"/>
          <a:ext cx="16573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725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F10" sqref="F1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82"/>
      <c r="B2" s="182"/>
      <c r="C2" s="182"/>
      <c r="D2" s="182"/>
      <c r="E2" s="182"/>
      <c r="F2" s="182"/>
      <c r="G2" s="182"/>
      <c r="H2" s="182"/>
    </row>
    <row r="3" spans="1:8" ht="48" customHeight="1">
      <c r="A3" s="175" t="s">
        <v>99</v>
      </c>
      <c r="B3" s="175"/>
      <c r="C3" s="175"/>
      <c r="D3" s="175"/>
      <c r="E3" s="175"/>
      <c r="F3" s="175"/>
      <c r="G3" s="175"/>
      <c r="H3" s="175"/>
    </row>
    <row r="4" spans="1:8" s="47" customFormat="1" ht="26.25" customHeight="1">
      <c r="A4" s="175" t="s">
        <v>31</v>
      </c>
      <c r="B4" s="175"/>
      <c r="C4" s="175"/>
      <c r="D4" s="175"/>
      <c r="E4" s="175"/>
      <c r="F4" s="175"/>
      <c r="G4" s="183"/>
      <c r="H4" s="183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100</v>
      </c>
      <c r="G6" s="54" t="s">
        <v>101</v>
      </c>
      <c r="H6" s="55" t="s">
        <v>102</v>
      </c>
      <c r="I6" s="56"/>
    </row>
    <row r="7" spans="1:9" ht="27.75" customHeight="1">
      <c r="A7" s="184" t="s">
        <v>32</v>
      </c>
      <c r="B7" s="170"/>
      <c r="C7" s="170"/>
      <c r="D7" s="170"/>
      <c r="E7" s="185"/>
      <c r="F7" s="70">
        <f>F8+F9</f>
        <v>11070000</v>
      </c>
      <c r="G7" s="70">
        <f>G8+G9</f>
        <v>9400000</v>
      </c>
      <c r="H7" s="70">
        <f>+H8+H9</f>
        <v>9230000</v>
      </c>
      <c r="I7" s="68"/>
    </row>
    <row r="8" spans="1:8" ht="22.5" customHeight="1">
      <c r="A8" s="167" t="s">
        <v>0</v>
      </c>
      <c r="B8" s="168"/>
      <c r="C8" s="168"/>
      <c r="D8" s="168"/>
      <c r="E8" s="174"/>
      <c r="F8" s="73">
        <v>11070000</v>
      </c>
      <c r="G8" s="73">
        <v>9400000</v>
      </c>
      <c r="H8" s="73">
        <v>9230000</v>
      </c>
    </row>
    <row r="9" spans="1:8" ht="22.5" customHeight="1">
      <c r="A9" s="186" t="s">
        <v>34</v>
      </c>
      <c r="B9" s="174"/>
      <c r="C9" s="174"/>
      <c r="D9" s="174"/>
      <c r="E9" s="174"/>
      <c r="F9" s="73"/>
      <c r="G9" s="73"/>
      <c r="H9" s="73"/>
    </row>
    <row r="10" spans="1:8" ht="22.5" customHeight="1">
      <c r="A10" s="69" t="s">
        <v>33</v>
      </c>
      <c r="B10" s="72"/>
      <c r="C10" s="72"/>
      <c r="D10" s="72"/>
      <c r="E10" s="72"/>
      <c r="F10" s="70">
        <f>+F11+F12</f>
        <v>11070000</v>
      </c>
      <c r="G10" s="70">
        <f>+G11+G12</f>
        <v>9400000</v>
      </c>
      <c r="H10" s="70">
        <f>+H11+H12</f>
        <v>9230000</v>
      </c>
    </row>
    <row r="11" spans="1:10" ht="22.5" customHeight="1">
      <c r="A11" s="171" t="s">
        <v>1</v>
      </c>
      <c r="B11" s="168"/>
      <c r="C11" s="168"/>
      <c r="D11" s="168"/>
      <c r="E11" s="172"/>
      <c r="F11" s="73">
        <v>8685000</v>
      </c>
      <c r="G11" s="73">
        <v>7790000</v>
      </c>
      <c r="H11" s="58">
        <v>7620000</v>
      </c>
      <c r="I11" s="37"/>
      <c r="J11" s="37" t="s">
        <v>42</v>
      </c>
    </row>
    <row r="12" spans="1:10" ht="22.5" customHeight="1">
      <c r="A12" s="173" t="s">
        <v>36</v>
      </c>
      <c r="B12" s="174"/>
      <c r="C12" s="174"/>
      <c r="D12" s="174"/>
      <c r="E12" s="174"/>
      <c r="F12" s="57">
        <v>2385000</v>
      </c>
      <c r="G12" s="57">
        <v>1610000</v>
      </c>
      <c r="H12" s="58">
        <v>1610000</v>
      </c>
      <c r="I12" s="37"/>
      <c r="J12" s="37"/>
    </row>
    <row r="13" spans="1:10" ht="22.5" customHeight="1">
      <c r="A13" s="169" t="s">
        <v>2</v>
      </c>
      <c r="B13" s="170"/>
      <c r="C13" s="170"/>
      <c r="D13" s="170"/>
      <c r="E13" s="170"/>
      <c r="F13" s="71">
        <f>+F7-F10</f>
        <v>0</v>
      </c>
      <c r="G13" s="71">
        <f>+G7-G10</f>
        <v>0</v>
      </c>
      <c r="H13" s="71">
        <f>+H7-H10</f>
        <v>0</v>
      </c>
      <c r="J13" s="37"/>
    </row>
    <row r="14" spans="1:8" ht="25.5" customHeight="1">
      <c r="A14" s="175"/>
      <c r="B14" s="165"/>
      <c r="C14" s="165"/>
      <c r="D14" s="165"/>
      <c r="E14" s="165"/>
      <c r="F14" s="166"/>
      <c r="G14" s="166"/>
      <c r="H14" s="166"/>
    </row>
    <row r="15" spans="1:10" ht="27.75" customHeight="1">
      <c r="A15" s="50"/>
      <c r="B15" s="51"/>
      <c r="C15" s="51"/>
      <c r="D15" s="52"/>
      <c r="E15" s="53"/>
      <c r="F15" s="54" t="s">
        <v>100</v>
      </c>
      <c r="G15" s="54" t="s">
        <v>101</v>
      </c>
      <c r="H15" s="55" t="s">
        <v>102</v>
      </c>
      <c r="J15" s="37"/>
    </row>
    <row r="16" spans="1:10" ht="30.75" customHeight="1">
      <c r="A16" s="176" t="s">
        <v>37</v>
      </c>
      <c r="B16" s="177"/>
      <c r="C16" s="177"/>
      <c r="D16" s="177"/>
      <c r="E16" s="178"/>
      <c r="F16" s="74"/>
      <c r="G16" s="74"/>
      <c r="H16" s="75"/>
      <c r="J16" s="37"/>
    </row>
    <row r="17" spans="1:10" ht="34.5" customHeight="1">
      <c r="A17" s="179" t="s">
        <v>38</v>
      </c>
      <c r="B17" s="180"/>
      <c r="C17" s="180"/>
      <c r="D17" s="180"/>
      <c r="E17" s="181"/>
      <c r="F17" s="76"/>
      <c r="G17" s="76"/>
      <c r="H17" s="71"/>
      <c r="J17" s="37"/>
    </row>
    <row r="18" spans="1:10" s="42" customFormat="1" ht="25.5" customHeight="1">
      <c r="A18" s="164"/>
      <c r="B18" s="165"/>
      <c r="C18" s="165"/>
      <c r="D18" s="165"/>
      <c r="E18" s="165"/>
      <c r="F18" s="166"/>
      <c r="G18" s="166"/>
      <c r="H18" s="166"/>
      <c r="J18" s="77"/>
    </row>
    <row r="19" spans="1:11" s="42" customFormat="1" ht="27.75" customHeight="1">
      <c r="A19" s="50"/>
      <c r="B19" s="51"/>
      <c r="C19" s="51"/>
      <c r="D19" s="52"/>
      <c r="E19" s="53"/>
      <c r="F19" s="54" t="s">
        <v>100</v>
      </c>
      <c r="G19" s="54" t="s">
        <v>101</v>
      </c>
      <c r="H19" s="55" t="s">
        <v>102</v>
      </c>
      <c r="J19" s="77"/>
      <c r="K19" s="77"/>
    </row>
    <row r="20" spans="1:10" s="42" customFormat="1" ht="22.5" customHeight="1">
      <c r="A20" s="167" t="s">
        <v>3</v>
      </c>
      <c r="B20" s="168"/>
      <c r="C20" s="168"/>
      <c r="D20" s="168"/>
      <c r="E20" s="168"/>
      <c r="F20" s="57"/>
      <c r="G20" s="57"/>
      <c r="H20" s="57"/>
      <c r="J20" s="77"/>
    </row>
    <row r="21" spans="1:8" s="42" customFormat="1" ht="33.75" customHeight="1">
      <c r="A21" s="167" t="s">
        <v>4</v>
      </c>
      <c r="B21" s="168"/>
      <c r="C21" s="168"/>
      <c r="D21" s="168"/>
      <c r="E21" s="168"/>
      <c r="F21" s="57"/>
      <c r="G21" s="57"/>
      <c r="H21" s="57"/>
    </row>
    <row r="22" spans="1:11" s="42" customFormat="1" ht="22.5" customHeight="1">
      <c r="A22" s="169" t="s">
        <v>5</v>
      </c>
      <c r="B22" s="170"/>
      <c r="C22" s="170"/>
      <c r="D22" s="170"/>
      <c r="E22" s="170"/>
      <c r="F22" s="70">
        <f>F20-F21</f>
        <v>0</v>
      </c>
      <c r="G22" s="70">
        <f>G20-G21</f>
        <v>0</v>
      </c>
      <c r="H22" s="70">
        <f>H20-H21</f>
        <v>0</v>
      </c>
      <c r="J22" s="78"/>
      <c r="K22" s="77"/>
    </row>
    <row r="23" spans="1:8" s="42" customFormat="1" ht="25.5" customHeight="1">
      <c r="A23" s="164"/>
      <c r="B23" s="165"/>
      <c r="C23" s="165"/>
      <c r="D23" s="165"/>
      <c r="E23" s="165"/>
      <c r="F23" s="166"/>
      <c r="G23" s="166"/>
      <c r="H23" s="166"/>
    </row>
    <row r="24" spans="1:8" s="42" customFormat="1" ht="22.5" customHeight="1">
      <c r="A24" s="171" t="s">
        <v>6</v>
      </c>
      <c r="B24" s="168"/>
      <c r="C24" s="168"/>
      <c r="D24" s="168"/>
      <c r="E24" s="168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162" t="s">
        <v>39</v>
      </c>
      <c r="B26" s="163"/>
      <c r="C26" s="163"/>
      <c r="D26" s="163"/>
      <c r="E26" s="163"/>
      <c r="F26" s="163"/>
      <c r="G26" s="163"/>
      <c r="H26" s="163"/>
    </row>
    <row r="27" ht="12.75">
      <c r="E27" s="79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80"/>
      <c r="F33" s="39"/>
      <c r="G33" s="39"/>
      <c r="H33" s="39"/>
    </row>
    <row r="34" spans="5:8" ht="12.75">
      <c r="E34" s="80"/>
      <c r="F34" s="37"/>
      <c r="G34" s="37"/>
      <c r="H34" s="37"/>
    </row>
    <row r="35" spans="5:8" ht="12.75">
      <c r="E35" s="80"/>
      <c r="F35" s="37"/>
      <c r="G35" s="37"/>
      <c r="H35" s="37"/>
    </row>
    <row r="36" spans="5:8" ht="12.75">
      <c r="E36" s="80"/>
      <c r="F36" s="37"/>
      <c r="G36" s="37"/>
      <c r="H36" s="37"/>
    </row>
    <row r="37" spans="5:8" ht="12.75">
      <c r="E37" s="80"/>
      <c r="F37" s="37"/>
      <c r="G37" s="37"/>
      <c r="H37" s="37"/>
    </row>
    <row r="38" ht="12.75">
      <c r="E38" s="80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view="pageBreakPreview" zoomScale="120" zoomScaleSheetLayoutView="120" zoomScalePageLayoutView="0" workbookViewId="0" topLeftCell="A28">
      <selection activeCell="F29" sqref="F29"/>
    </sheetView>
  </sheetViews>
  <sheetFormatPr defaultColWidth="11.421875" defaultRowHeight="12.75"/>
  <cols>
    <col min="1" max="1" width="25.140625" style="12" customWidth="1"/>
    <col min="2" max="2" width="17.57421875" style="12" customWidth="1"/>
    <col min="3" max="3" width="15.7109375" style="12" customWidth="1"/>
    <col min="4" max="4" width="15.57421875" style="43" customWidth="1"/>
    <col min="5" max="5" width="15.00390625" style="3" customWidth="1"/>
    <col min="6" max="6" width="15.28125" style="3" customWidth="1"/>
    <col min="7" max="7" width="17.57421875" style="3" customWidth="1"/>
    <col min="8" max="8" width="14.2812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75" t="s">
        <v>7</v>
      </c>
      <c r="B1" s="175"/>
      <c r="C1" s="175"/>
      <c r="D1" s="175"/>
      <c r="E1" s="175"/>
      <c r="F1" s="175"/>
      <c r="G1" s="175"/>
      <c r="H1" s="175"/>
    </row>
    <row r="2" spans="1:8" s="1" customFormat="1" ht="13.5" thickBot="1">
      <c r="A2" s="8"/>
      <c r="H2" s="9" t="s">
        <v>8</v>
      </c>
    </row>
    <row r="3" spans="1:8" s="1" customFormat="1" ht="26.25" customHeight="1" thickBot="1">
      <c r="A3" s="64" t="s">
        <v>9</v>
      </c>
      <c r="B3" s="190" t="s">
        <v>97</v>
      </c>
      <c r="C3" s="191"/>
      <c r="D3" s="191"/>
      <c r="E3" s="191"/>
      <c r="F3" s="191"/>
      <c r="G3" s="191"/>
      <c r="H3" s="192"/>
    </row>
    <row r="4" spans="1:8" s="1" customFormat="1" ht="90" thickBot="1">
      <c r="A4" s="65" t="s">
        <v>41</v>
      </c>
      <c r="B4" s="81" t="s">
        <v>10</v>
      </c>
      <c r="C4" s="82" t="s">
        <v>11</v>
      </c>
      <c r="D4" s="82" t="s">
        <v>12</v>
      </c>
      <c r="E4" s="82" t="s">
        <v>13</v>
      </c>
      <c r="F4" s="82" t="s">
        <v>14</v>
      </c>
      <c r="G4" s="82" t="s">
        <v>35</v>
      </c>
      <c r="H4" s="83" t="s">
        <v>16</v>
      </c>
    </row>
    <row r="5" spans="1:8" s="1" customFormat="1" ht="13.5" thickBot="1">
      <c r="A5" s="99"/>
      <c r="B5" s="100"/>
      <c r="C5" s="101"/>
      <c r="D5" s="101"/>
      <c r="E5" s="101"/>
      <c r="F5" s="101"/>
      <c r="G5" s="102"/>
      <c r="H5" s="103"/>
    </row>
    <row r="6" spans="1:8" s="1" customFormat="1" ht="26.25" customHeight="1">
      <c r="A6" s="84" t="s">
        <v>44</v>
      </c>
      <c r="B6" s="85"/>
      <c r="C6" s="86"/>
      <c r="D6" s="87"/>
      <c r="E6" s="104"/>
      <c r="F6" s="88">
        <v>70000</v>
      </c>
      <c r="G6" s="89"/>
      <c r="H6" s="90"/>
    </row>
    <row r="7" spans="1:8" s="1" customFormat="1" ht="28.5" customHeight="1">
      <c r="A7" s="91" t="s">
        <v>43</v>
      </c>
      <c r="B7" s="92"/>
      <c r="C7" s="93"/>
      <c r="D7" s="93"/>
      <c r="E7" s="93">
        <v>1020000</v>
      </c>
      <c r="F7" s="93"/>
      <c r="G7" s="94"/>
      <c r="H7" s="95"/>
    </row>
    <row r="8" spans="1:8" s="1" customFormat="1" ht="25.5">
      <c r="A8" s="91" t="s">
        <v>93</v>
      </c>
      <c r="B8" s="92"/>
      <c r="C8" s="93"/>
      <c r="D8" s="93"/>
      <c r="E8" s="93">
        <v>85000</v>
      </c>
      <c r="F8" s="93"/>
      <c r="G8" s="94"/>
      <c r="H8" s="95"/>
    </row>
    <row r="9" spans="1:8" s="1" customFormat="1" ht="51">
      <c r="A9" s="91" t="s">
        <v>108</v>
      </c>
      <c r="B9" s="92"/>
      <c r="C9" s="93"/>
      <c r="D9" s="93"/>
      <c r="E9" s="93">
        <v>1850000</v>
      </c>
      <c r="F9" s="93"/>
      <c r="G9" s="94"/>
      <c r="H9" s="95"/>
    </row>
    <row r="10" spans="1:8" s="1" customFormat="1" ht="25.5">
      <c r="A10" s="91" t="s">
        <v>45</v>
      </c>
      <c r="B10" s="92"/>
      <c r="C10" s="93"/>
      <c r="D10" s="93">
        <v>1189000</v>
      </c>
      <c r="E10" s="93"/>
      <c r="F10" s="93"/>
      <c r="G10" s="94"/>
      <c r="H10" s="95"/>
    </row>
    <row r="11" spans="1:8" s="1" customFormat="1" ht="25.5">
      <c r="A11" s="91" t="s">
        <v>46</v>
      </c>
      <c r="B11" s="92"/>
      <c r="C11" s="93">
        <v>55000</v>
      </c>
      <c r="D11" s="93"/>
      <c r="E11" s="93"/>
      <c r="F11" s="93"/>
      <c r="G11" s="94"/>
      <c r="H11" s="95"/>
    </row>
    <row r="12" spans="1:8" s="1" customFormat="1" ht="12.75">
      <c r="A12" s="91" t="s">
        <v>47</v>
      </c>
      <c r="B12" s="92"/>
      <c r="C12" s="93"/>
      <c r="D12" s="93"/>
      <c r="E12" s="93"/>
      <c r="F12" s="93">
        <v>125000</v>
      </c>
      <c r="G12" s="94"/>
      <c r="H12" s="95"/>
    </row>
    <row r="13" spans="1:8" s="1" customFormat="1" ht="25.5">
      <c r="A13" s="91" t="s">
        <v>48</v>
      </c>
      <c r="B13" s="92">
        <v>6676000</v>
      </c>
      <c r="C13" s="93"/>
      <c r="D13" s="93"/>
      <c r="E13" s="93"/>
      <c r="F13" s="93"/>
      <c r="G13" s="94"/>
      <c r="H13" s="95"/>
    </row>
    <row r="14" spans="1:8" s="1" customFormat="1" ht="13.5" thickBot="1">
      <c r="A14" s="91"/>
      <c r="B14" s="92"/>
      <c r="C14" s="93"/>
      <c r="D14" s="93"/>
      <c r="E14" s="93"/>
      <c r="F14" s="93"/>
      <c r="G14" s="94"/>
      <c r="H14" s="95"/>
    </row>
    <row r="15" spans="1:8" s="1" customFormat="1" ht="30" customHeight="1" thickBot="1">
      <c r="A15" s="10" t="s">
        <v>17</v>
      </c>
      <c r="B15" s="96">
        <f>SUM(B6:B14)</f>
        <v>6676000</v>
      </c>
      <c r="C15" s="96">
        <f>SUM(C6:C14)</f>
        <v>55000</v>
      </c>
      <c r="D15" s="96">
        <f>SUM(D6:D14)</f>
        <v>1189000</v>
      </c>
      <c r="E15" s="96">
        <f>SUM(E6:E14)</f>
        <v>2955000</v>
      </c>
      <c r="F15" s="96">
        <f>SUM(F6:F14)</f>
        <v>195000</v>
      </c>
      <c r="G15" s="97">
        <v>0</v>
      </c>
      <c r="H15" s="98">
        <v>0</v>
      </c>
    </row>
    <row r="16" spans="1:8" s="1" customFormat="1" ht="28.5" customHeight="1" thickBot="1">
      <c r="A16" s="10" t="s">
        <v>40</v>
      </c>
      <c r="B16" s="187">
        <f>B15+C15+D15+E15+F15+G15+H15</f>
        <v>11070000</v>
      </c>
      <c r="C16" s="188"/>
      <c r="D16" s="188"/>
      <c r="E16" s="188"/>
      <c r="F16" s="188"/>
      <c r="G16" s="188"/>
      <c r="H16" s="189"/>
    </row>
    <row r="17" spans="1:8" ht="13.5" thickBot="1">
      <c r="A17" s="5"/>
      <c r="B17" s="105"/>
      <c r="C17" s="5"/>
      <c r="D17" s="6"/>
      <c r="E17" s="11"/>
      <c r="H17" s="9"/>
    </row>
    <row r="18" spans="1:8" ht="26.25" customHeight="1" thickBot="1">
      <c r="A18" s="66" t="s">
        <v>9</v>
      </c>
      <c r="B18" s="190" t="s">
        <v>95</v>
      </c>
      <c r="C18" s="191"/>
      <c r="D18" s="191"/>
      <c r="E18" s="191"/>
      <c r="F18" s="191"/>
      <c r="G18" s="191"/>
      <c r="H18" s="192"/>
    </row>
    <row r="19" spans="1:8" ht="90" thickBot="1">
      <c r="A19" s="67" t="s">
        <v>41</v>
      </c>
      <c r="B19" s="81" t="s">
        <v>10</v>
      </c>
      <c r="C19" s="82" t="s">
        <v>11</v>
      </c>
      <c r="D19" s="82" t="s">
        <v>12</v>
      </c>
      <c r="E19" s="82" t="s">
        <v>13</v>
      </c>
      <c r="F19" s="82" t="s">
        <v>14</v>
      </c>
      <c r="G19" s="82" t="s">
        <v>35</v>
      </c>
      <c r="H19" s="83" t="s">
        <v>16</v>
      </c>
    </row>
    <row r="20" spans="1:8" ht="12.75">
      <c r="A20" s="84" t="s">
        <v>49</v>
      </c>
      <c r="B20" s="85"/>
      <c r="C20" s="86"/>
      <c r="D20" s="87"/>
      <c r="E20" s="88">
        <v>1220000</v>
      </c>
      <c r="F20" s="88"/>
      <c r="G20" s="89"/>
      <c r="H20" s="90"/>
    </row>
    <row r="21" spans="1:8" ht="25.5">
      <c r="A21" s="91" t="s">
        <v>50</v>
      </c>
      <c r="B21" s="92"/>
      <c r="C21" s="93"/>
      <c r="D21" s="93">
        <v>119000</v>
      </c>
      <c r="E21" s="93"/>
      <c r="F21" s="93"/>
      <c r="G21" s="94"/>
      <c r="H21" s="95"/>
    </row>
    <row r="22" spans="1:8" ht="25.5">
      <c r="A22" s="91" t="s">
        <v>52</v>
      </c>
      <c r="B22" s="92"/>
      <c r="C22" s="93">
        <v>55000</v>
      </c>
      <c r="D22" s="93"/>
      <c r="E22" s="93"/>
      <c r="F22" s="93">
        <v>205000</v>
      </c>
      <c r="G22" s="94"/>
      <c r="H22" s="95"/>
    </row>
    <row r="23" spans="1:8" ht="39" thickBot="1">
      <c r="A23" s="91" t="s">
        <v>51</v>
      </c>
      <c r="B23" s="92">
        <v>6730000</v>
      </c>
      <c r="C23" s="93"/>
      <c r="D23" s="93"/>
      <c r="E23" s="93"/>
      <c r="F23" s="93"/>
      <c r="G23" s="94"/>
      <c r="H23" s="95"/>
    </row>
    <row r="24" spans="1:8" s="1" customFormat="1" ht="30" customHeight="1" thickBot="1">
      <c r="A24" s="10" t="s">
        <v>17</v>
      </c>
      <c r="B24" s="96">
        <f>SUM(B20:B23)</f>
        <v>6730000</v>
      </c>
      <c r="C24" s="96">
        <f>SUM(C20:C23)</f>
        <v>55000</v>
      </c>
      <c r="D24" s="96">
        <v>1190000</v>
      </c>
      <c r="E24" s="96">
        <f>SUM(E20:E23)</f>
        <v>1220000</v>
      </c>
      <c r="F24" s="96">
        <f>SUM(F20:F23)</f>
        <v>205000</v>
      </c>
      <c r="G24" s="97">
        <v>0</v>
      </c>
      <c r="H24" s="98">
        <v>0</v>
      </c>
    </row>
    <row r="25" spans="1:8" s="1" customFormat="1" ht="28.5" customHeight="1" thickBot="1">
      <c r="A25" s="10" t="s">
        <v>110</v>
      </c>
      <c r="B25" s="187">
        <f>B24+C24+D24+E24+F24+G24+H24</f>
        <v>9400000</v>
      </c>
      <c r="C25" s="188"/>
      <c r="D25" s="188"/>
      <c r="E25" s="188"/>
      <c r="F25" s="188"/>
      <c r="G25" s="188"/>
      <c r="H25" s="189"/>
    </row>
    <row r="26" spans="4:5" ht="13.5" thickBot="1">
      <c r="D26" s="13"/>
      <c r="E26" s="14"/>
    </row>
    <row r="27" spans="1:8" ht="26.25" customHeight="1" thickBot="1">
      <c r="A27" s="66" t="s">
        <v>9</v>
      </c>
      <c r="B27" s="190" t="s">
        <v>109</v>
      </c>
      <c r="C27" s="191"/>
      <c r="D27" s="191"/>
      <c r="E27" s="191"/>
      <c r="F27" s="191"/>
      <c r="G27" s="191"/>
      <c r="H27" s="192"/>
    </row>
    <row r="28" spans="1:8" ht="90" thickBot="1">
      <c r="A28" s="67" t="s">
        <v>41</v>
      </c>
      <c r="B28" s="81" t="s">
        <v>10</v>
      </c>
      <c r="C28" s="82" t="s">
        <v>11</v>
      </c>
      <c r="D28" s="82" t="s">
        <v>12</v>
      </c>
      <c r="E28" s="82" t="s">
        <v>13</v>
      </c>
      <c r="F28" s="82" t="s">
        <v>14</v>
      </c>
      <c r="G28" s="82" t="s">
        <v>35</v>
      </c>
      <c r="H28" s="83" t="s">
        <v>16</v>
      </c>
    </row>
    <row r="29" spans="1:8" ht="12.75">
      <c r="A29" s="84" t="s">
        <v>49</v>
      </c>
      <c r="B29" s="92"/>
      <c r="C29" s="93"/>
      <c r="D29" s="93"/>
      <c r="E29" s="93">
        <v>1135000</v>
      </c>
      <c r="F29" s="93"/>
      <c r="G29" s="94"/>
      <c r="H29" s="95"/>
    </row>
    <row r="30" spans="1:8" ht="25.5">
      <c r="A30" s="91" t="s">
        <v>50</v>
      </c>
      <c r="B30" s="92"/>
      <c r="C30" s="93"/>
      <c r="D30" s="93">
        <v>1200000</v>
      </c>
      <c r="E30" s="93"/>
      <c r="F30" s="93"/>
      <c r="G30" s="94"/>
      <c r="H30" s="95"/>
    </row>
    <row r="31" spans="1:8" ht="25.5">
      <c r="A31" s="91" t="s">
        <v>52</v>
      </c>
      <c r="B31" s="92"/>
      <c r="C31" s="93">
        <v>60000</v>
      </c>
      <c r="D31" s="93"/>
      <c r="E31" s="93"/>
      <c r="F31" s="93">
        <v>205000</v>
      </c>
      <c r="G31" s="94"/>
      <c r="H31" s="95"/>
    </row>
    <row r="32" spans="1:8" ht="39" thickBot="1">
      <c r="A32" s="91" t="s">
        <v>51</v>
      </c>
      <c r="B32" s="92">
        <v>6630000</v>
      </c>
      <c r="C32" s="93"/>
      <c r="D32" s="93"/>
      <c r="E32" s="93"/>
      <c r="F32" s="93"/>
      <c r="G32" s="94"/>
      <c r="H32" s="95"/>
    </row>
    <row r="33" spans="1:8" s="1" customFormat="1" ht="30" customHeight="1" thickBot="1">
      <c r="A33" s="106" t="s">
        <v>17</v>
      </c>
      <c r="B33" s="96">
        <f>SUM(B29:B32)</f>
        <v>6630000</v>
      </c>
      <c r="C33" s="96">
        <f>SUM(C29:C32)</f>
        <v>60000</v>
      </c>
      <c r="D33" s="96">
        <f>SUM(D29:D32)</f>
        <v>1200000</v>
      </c>
      <c r="E33" s="96">
        <f>SUM(E29:E32)</f>
        <v>1135000</v>
      </c>
      <c r="F33" s="96">
        <f>SUM(F29:F32)</f>
        <v>205000</v>
      </c>
      <c r="G33" s="97">
        <v>0</v>
      </c>
      <c r="H33" s="98">
        <v>0</v>
      </c>
    </row>
    <row r="34" spans="1:8" s="1" customFormat="1" ht="28.5" customHeight="1" thickBot="1">
      <c r="A34" s="10" t="s">
        <v>111</v>
      </c>
      <c r="B34" s="187">
        <f>B33+C33+D33+E33+F33+G33+H33</f>
        <v>9230000</v>
      </c>
      <c r="C34" s="188"/>
      <c r="D34" s="188"/>
      <c r="E34" s="188"/>
      <c r="F34" s="188"/>
      <c r="G34" s="188"/>
      <c r="H34" s="189"/>
    </row>
    <row r="35" spans="3:5" ht="13.5" customHeight="1">
      <c r="C35" s="15"/>
      <c r="D35" s="13"/>
      <c r="E35" s="16"/>
    </row>
    <row r="36" spans="3:5" ht="13.5" customHeight="1">
      <c r="C36" s="15"/>
      <c r="D36" s="17"/>
      <c r="E36" s="18"/>
    </row>
    <row r="37" spans="4:5" ht="13.5" customHeight="1">
      <c r="D37" s="19"/>
      <c r="E37" s="20"/>
    </row>
    <row r="38" spans="4:5" ht="13.5" customHeight="1">
      <c r="D38" s="21"/>
      <c r="E38" s="22"/>
    </row>
    <row r="39" spans="4:5" ht="13.5" customHeight="1">
      <c r="D39" s="13"/>
      <c r="E39" s="14"/>
    </row>
    <row r="40" spans="3:5" ht="28.5" customHeight="1">
      <c r="C40" s="15"/>
      <c r="D40" s="13"/>
      <c r="E40" s="23"/>
    </row>
    <row r="41" spans="3:5" ht="13.5" customHeight="1">
      <c r="C41" s="15"/>
      <c r="D41" s="13"/>
      <c r="E41" s="18"/>
    </row>
    <row r="42" spans="4:5" ht="13.5" customHeight="1">
      <c r="D42" s="13"/>
      <c r="E42" s="14"/>
    </row>
    <row r="43" spans="4:5" ht="13.5" customHeight="1">
      <c r="D43" s="13"/>
      <c r="E43" s="22"/>
    </row>
    <row r="44" spans="4:5" ht="13.5" customHeight="1">
      <c r="D44" s="13"/>
      <c r="E44" s="14"/>
    </row>
    <row r="45" spans="4:5" ht="22.5" customHeight="1">
      <c r="D45" s="13"/>
      <c r="E45" s="24"/>
    </row>
    <row r="46" spans="4:5" ht="13.5" customHeight="1">
      <c r="D46" s="19"/>
      <c r="E46" s="20"/>
    </row>
    <row r="47" spans="2:5" ht="13.5" customHeight="1">
      <c r="B47" s="15"/>
      <c r="D47" s="19"/>
      <c r="E47" s="25"/>
    </row>
    <row r="48" spans="3:5" ht="13.5" customHeight="1">
      <c r="C48" s="15"/>
      <c r="D48" s="19"/>
      <c r="E48" s="26"/>
    </row>
    <row r="49" spans="3:5" ht="13.5" customHeight="1">
      <c r="C49" s="15"/>
      <c r="D49" s="21"/>
      <c r="E49" s="18"/>
    </row>
    <row r="50" spans="4:5" ht="13.5" customHeight="1">
      <c r="D50" s="13"/>
      <c r="E50" s="14"/>
    </row>
    <row r="51" spans="2:5" ht="13.5" customHeight="1">
      <c r="B51" s="15"/>
      <c r="D51" s="13"/>
      <c r="E51" s="16"/>
    </row>
    <row r="52" spans="3:5" ht="13.5" customHeight="1">
      <c r="C52" s="15"/>
      <c r="D52" s="13"/>
      <c r="E52" s="25"/>
    </row>
    <row r="53" spans="3:5" ht="13.5" customHeight="1">
      <c r="C53" s="15"/>
      <c r="D53" s="21"/>
      <c r="E53" s="18"/>
    </row>
    <row r="54" spans="4:5" ht="13.5" customHeight="1">
      <c r="D54" s="19"/>
      <c r="E54" s="14"/>
    </row>
    <row r="55" spans="3:5" ht="13.5" customHeight="1">
      <c r="C55" s="15"/>
      <c r="D55" s="19"/>
      <c r="E55" s="25"/>
    </row>
    <row r="56" spans="4:5" ht="22.5" customHeight="1">
      <c r="D56" s="21"/>
      <c r="E56" s="24"/>
    </row>
    <row r="57" spans="4:5" ht="13.5" customHeight="1">
      <c r="D57" s="13"/>
      <c r="E57" s="14"/>
    </row>
    <row r="58" spans="4:5" ht="13.5" customHeight="1">
      <c r="D58" s="21"/>
      <c r="E58" s="18"/>
    </row>
    <row r="59" spans="4:5" ht="13.5" customHeight="1">
      <c r="D59" s="13"/>
      <c r="E59" s="14"/>
    </row>
    <row r="60" spans="4:5" ht="13.5" customHeight="1">
      <c r="D60" s="13"/>
      <c r="E60" s="14"/>
    </row>
    <row r="61" spans="1:5" ht="13.5" customHeight="1">
      <c r="A61" s="15"/>
      <c r="D61" s="27"/>
      <c r="E61" s="25"/>
    </row>
    <row r="62" spans="2:5" ht="13.5" customHeight="1">
      <c r="B62" s="15"/>
      <c r="C62" s="15"/>
      <c r="D62" s="28"/>
      <c r="E62" s="25"/>
    </row>
    <row r="63" spans="2:5" ht="13.5" customHeight="1">
      <c r="B63" s="15"/>
      <c r="C63" s="15"/>
      <c r="D63" s="28"/>
      <c r="E63" s="16"/>
    </row>
    <row r="64" spans="2:5" ht="13.5" customHeight="1">
      <c r="B64" s="15"/>
      <c r="C64" s="15"/>
      <c r="D64" s="21"/>
      <c r="E64" s="22"/>
    </row>
    <row r="65" spans="4:5" ht="12.75">
      <c r="D65" s="13"/>
      <c r="E65" s="14"/>
    </row>
    <row r="66" spans="2:5" ht="12.75">
      <c r="B66" s="15"/>
      <c r="D66" s="13"/>
      <c r="E66" s="25"/>
    </row>
    <row r="67" spans="3:5" ht="12.75">
      <c r="C67" s="15"/>
      <c r="D67" s="13"/>
      <c r="E67" s="16"/>
    </row>
    <row r="68" spans="3:5" ht="12.75">
      <c r="C68" s="15"/>
      <c r="D68" s="21"/>
      <c r="E68" s="18"/>
    </row>
    <row r="69" spans="4:5" ht="12.75">
      <c r="D69" s="13"/>
      <c r="E69" s="14"/>
    </row>
    <row r="70" spans="4:5" ht="12.75">
      <c r="D70" s="13"/>
      <c r="E70" s="14"/>
    </row>
    <row r="71" spans="4:5" ht="12.75">
      <c r="D71" s="29"/>
      <c r="E71" s="30"/>
    </row>
    <row r="72" spans="4:5" ht="12.75">
      <c r="D72" s="13"/>
      <c r="E72" s="14"/>
    </row>
    <row r="73" spans="4:5" ht="12.75">
      <c r="D73" s="13"/>
      <c r="E73" s="14"/>
    </row>
    <row r="74" spans="4:5" ht="12.75">
      <c r="D74" s="13"/>
      <c r="E74" s="14"/>
    </row>
    <row r="75" spans="4:5" ht="12.75">
      <c r="D75" s="21"/>
      <c r="E75" s="18"/>
    </row>
    <row r="76" spans="4:5" ht="12.75">
      <c r="D76" s="13"/>
      <c r="E76" s="14"/>
    </row>
    <row r="77" spans="4:5" ht="12.75">
      <c r="D77" s="21"/>
      <c r="E77" s="18"/>
    </row>
    <row r="78" spans="4:5" ht="12.75">
      <c r="D78" s="13"/>
      <c r="E78" s="14"/>
    </row>
    <row r="79" spans="4:5" ht="12.75">
      <c r="D79" s="13"/>
      <c r="E79" s="14"/>
    </row>
    <row r="80" spans="4:5" ht="12.75">
      <c r="D80" s="13"/>
      <c r="E80" s="14"/>
    </row>
    <row r="81" spans="4:5" ht="12.75">
      <c r="D81" s="13"/>
      <c r="E81" s="14"/>
    </row>
    <row r="82" spans="1:5" ht="28.5" customHeight="1">
      <c r="A82" s="31"/>
      <c r="B82" s="31"/>
      <c r="C82" s="31"/>
      <c r="D82" s="32"/>
      <c r="E82" s="33"/>
    </row>
    <row r="83" spans="3:5" ht="12.75">
      <c r="C83" s="15"/>
      <c r="D83" s="13"/>
      <c r="E83" s="16"/>
    </row>
    <row r="84" spans="4:5" ht="12.75">
      <c r="D84" s="34"/>
      <c r="E84" s="35"/>
    </row>
    <row r="85" spans="4:5" ht="12.75">
      <c r="D85" s="13"/>
      <c r="E85" s="14"/>
    </row>
    <row r="86" spans="4:5" ht="12.75">
      <c r="D86" s="29"/>
      <c r="E86" s="30"/>
    </row>
    <row r="87" spans="4:5" ht="12.75">
      <c r="D87" s="29"/>
      <c r="E87" s="30"/>
    </row>
    <row r="88" spans="4:5" ht="12.75">
      <c r="D88" s="13"/>
      <c r="E88" s="14"/>
    </row>
    <row r="89" spans="4:5" ht="12.75">
      <c r="D89" s="21"/>
      <c r="E89" s="18"/>
    </row>
    <row r="90" spans="4:5" ht="12.75">
      <c r="D90" s="13"/>
      <c r="E90" s="14"/>
    </row>
    <row r="91" spans="4:5" ht="12.75">
      <c r="D91" s="13"/>
      <c r="E91" s="14"/>
    </row>
    <row r="92" spans="4:5" ht="12.75">
      <c r="D92" s="21"/>
      <c r="E92" s="18"/>
    </row>
    <row r="93" spans="4:5" ht="12.75">
      <c r="D93" s="13"/>
      <c r="E93" s="14"/>
    </row>
    <row r="94" spans="4:5" ht="12.75">
      <c r="D94" s="29"/>
      <c r="E94" s="30"/>
    </row>
    <row r="95" spans="4:5" ht="12.75">
      <c r="D95" s="21"/>
      <c r="E95" s="35"/>
    </row>
    <row r="96" spans="4:5" ht="12.75">
      <c r="D96" s="19"/>
      <c r="E96" s="30"/>
    </row>
    <row r="97" spans="4:5" ht="12.75">
      <c r="D97" s="21"/>
      <c r="E97" s="18"/>
    </row>
    <row r="98" spans="4:5" ht="12.75">
      <c r="D98" s="13"/>
      <c r="E98" s="14"/>
    </row>
    <row r="99" spans="3:5" ht="12.75">
      <c r="C99" s="15"/>
      <c r="D99" s="13"/>
      <c r="E99" s="16"/>
    </row>
    <row r="100" spans="4:5" ht="12.75">
      <c r="D100" s="19"/>
      <c r="E100" s="18"/>
    </row>
    <row r="101" spans="4:5" ht="12.75">
      <c r="D101" s="19"/>
      <c r="E101" s="30"/>
    </row>
    <row r="102" spans="3:5" ht="12.75">
      <c r="C102" s="15"/>
      <c r="D102" s="19"/>
      <c r="E102" s="36"/>
    </row>
    <row r="103" spans="3:5" ht="12.75">
      <c r="C103" s="15"/>
      <c r="D103" s="21"/>
      <c r="E103" s="22"/>
    </row>
    <row r="104" spans="4:5" ht="12.75">
      <c r="D104" s="13"/>
      <c r="E104" s="14"/>
    </row>
    <row r="105" spans="4:5" ht="12.75">
      <c r="D105" s="34"/>
      <c r="E105" s="37"/>
    </row>
    <row r="106" spans="4:5" ht="11.25" customHeight="1">
      <c r="D106" s="29"/>
      <c r="E106" s="30"/>
    </row>
    <row r="107" spans="2:5" ht="24" customHeight="1">
      <c r="B107" s="15"/>
      <c r="D107" s="29"/>
      <c r="E107" s="38"/>
    </row>
    <row r="108" spans="3:5" ht="15" customHeight="1">
      <c r="C108" s="15"/>
      <c r="D108" s="29"/>
      <c r="E108" s="38"/>
    </row>
    <row r="109" spans="4:5" ht="11.25" customHeight="1">
      <c r="D109" s="34"/>
      <c r="E109" s="35"/>
    </row>
    <row r="110" spans="4:5" ht="12.75">
      <c r="D110" s="29"/>
      <c r="E110" s="30"/>
    </row>
    <row r="111" spans="2:5" ht="13.5" customHeight="1">
      <c r="B111" s="15"/>
      <c r="D111" s="29"/>
      <c r="E111" s="39"/>
    </row>
    <row r="112" spans="3:5" ht="12.75" customHeight="1">
      <c r="C112" s="15"/>
      <c r="D112" s="29"/>
      <c r="E112" s="16"/>
    </row>
    <row r="113" spans="3:5" ht="12.75" customHeight="1">
      <c r="C113" s="15"/>
      <c r="D113" s="21"/>
      <c r="E113" s="22"/>
    </row>
    <row r="114" spans="4:5" ht="12.75">
      <c r="D114" s="13"/>
      <c r="E114" s="14"/>
    </row>
    <row r="115" spans="3:5" ht="12.75">
      <c r="C115" s="15"/>
      <c r="D115" s="13"/>
      <c r="E115" s="36"/>
    </row>
    <row r="116" spans="4:5" ht="12.75">
      <c r="D116" s="34"/>
      <c r="E116" s="35"/>
    </row>
    <row r="117" spans="4:5" ht="12.75">
      <c r="D117" s="29"/>
      <c r="E117" s="30"/>
    </row>
    <row r="118" spans="4:5" ht="12.75">
      <c r="D118" s="13"/>
      <c r="E118" s="14"/>
    </row>
    <row r="119" spans="1:5" ht="19.5" customHeight="1">
      <c r="A119" s="40"/>
      <c r="B119" s="5"/>
      <c r="C119" s="5"/>
      <c r="D119" s="5"/>
      <c r="E119" s="25"/>
    </row>
    <row r="120" spans="1:5" ht="15" customHeight="1">
      <c r="A120" s="15"/>
      <c r="D120" s="27"/>
      <c r="E120" s="25"/>
    </row>
    <row r="121" spans="1:5" ht="12.75">
      <c r="A121" s="15"/>
      <c r="B121" s="15"/>
      <c r="D121" s="27"/>
      <c r="E121" s="16"/>
    </row>
    <row r="122" spans="3:5" ht="12.75">
      <c r="C122" s="15"/>
      <c r="D122" s="13"/>
      <c r="E122" s="25"/>
    </row>
    <row r="123" spans="4:5" ht="12.75">
      <c r="D123" s="17"/>
      <c r="E123" s="18"/>
    </row>
    <row r="124" spans="2:5" ht="12.75">
      <c r="B124" s="15"/>
      <c r="D124" s="13"/>
      <c r="E124" s="16"/>
    </row>
    <row r="125" spans="3:5" ht="12.75">
      <c r="C125" s="15"/>
      <c r="D125" s="13"/>
      <c r="E125" s="16"/>
    </row>
    <row r="126" spans="4:5" ht="12.75">
      <c r="D126" s="21"/>
      <c r="E126" s="22"/>
    </row>
    <row r="127" spans="3:5" ht="22.5" customHeight="1">
      <c r="C127" s="15"/>
      <c r="D127" s="13"/>
      <c r="E127" s="23"/>
    </row>
    <row r="128" spans="4:5" ht="12.75">
      <c r="D128" s="13"/>
      <c r="E128" s="22"/>
    </row>
    <row r="129" spans="2:5" ht="12.75">
      <c r="B129" s="15"/>
      <c r="D129" s="19"/>
      <c r="E129" s="25"/>
    </row>
    <row r="130" spans="3:5" ht="12.75">
      <c r="C130" s="15"/>
      <c r="D130" s="19"/>
      <c r="E130" s="26"/>
    </row>
    <row r="131" spans="4:5" ht="12.75">
      <c r="D131" s="21"/>
      <c r="E131" s="18"/>
    </row>
    <row r="132" spans="1:5" ht="13.5" customHeight="1">
      <c r="A132" s="15"/>
      <c r="D132" s="27"/>
      <c r="E132" s="25"/>
    </row>
    <row r="133" spans="2:5" ht="13.5" customHeight="1">
      <c r="B133" s="15"/>
      <c r="D133" s="13"/>
      <c r="E133" s="25"/>
    </row>
    <row r="134" spans="3:5" ht="13.5" customHeight="1">
      <c r="C134" s="15"/>
      <c r="D134" s="13"/>
      <c r="E134" s="16"/>
    </row>
    <row r="135" spans="3:5" ht="12.75">
      <c r="C135" s="15"/>
      <c r="D135" s="21"/>
      <c r="E135" s="18"/>
    </row>
    <row r="136" spans="3:5" ht="12.75">
      <c r="C136" s="15"/>
      <c r="D136" s="13"/>
      <c r="E136" s="16"/>
    </row>
    <row r="137" spans="4:5" ht="12.75">
      <c r="D137" s="34"/>
      <c r="E137" s="35"/>
    </row>
    <row r="138" spans="3:5" ht="12.75">
      <c r="C138" s="15"/>
      <c r="D138" s="19"/>
      <c r="E138" s="36"/>
    </row>
    <row r="139" spans="3:5" ht="12.75">
      <c r="C139" s="15"/>
      <c r="D139" s="21"/>
      <c r="E139" s="22"/>
    </row>
    <row r="140" spans="4:5" ht="12.75">
      <c r="D140" s="34"/>
      <c r="E140" s="41"/>
    </row>
    <row r="141" spans="2:5" ht="12.75">
      <c r="B141" s="15"/>
      <c r="D141" s="29"/>
      <c r="E141" s="39"/>
    </row>
    <row r="142" spans="3:5" ht="12.75">
      <c r="C142" s="15"/>
      <c r="D142" s="29"/>
      <c r="E142" s="16"/>
    </row>
    <row r="143" spans="3:5" ht="12.75">
      <c r="C143" s="15"/>
      <c r="D143" s="21"/>
      <c r="E143" s="22"/>
    </row>
    <row r="144" spans="3:5" ht="12.75">
      <c r="C144" s="15"/>
      <c r="D144" s="21"/>
      <c r="E144" s="22"/>
    </row>
    <row r="145" spans="4:5" ht="12.75">
      <c r="D145" s="13"/>
      <c r="E145" s="14"/>
    </row>
    <row r="146" spans="1:5" s="42" customFormat="1" ht="18" customHeight="1">
      <c r="A146" s="193"/>
      <c r="B146" s="194"/>
      <c r="C146" s="194"/>
      <c r="D146" s="194"/>
      <c r="E146" s="194"/>
    </row>
    <row r="147" spans="1:5" ht="28.5" customHeight="1">
      <c r="A147" s="31"/>
      <c r="B147" s="31"/>
      <c r="C147" s="31"/>
      <c r="D147" s="32"/>
      <c r="E147" s="33"/>
    </row>
    <row r="149" spans="1:5" ht="15.75">
      <c r="A149" s="44"/>
      <c r="B149" s="15"/>
      <c r="C149" s="15"/>
      <c r="D149" s="45"/>
      <c r="E149" s="4"/>
    </row>
    <row r="150" spans="1:5" ht="12.75">
      <c r="A150" s="15"/>
      <c r="B150" s="15"/>
      <c r="C150" s="15"/>
      <c r="D150" s="45"/>
      <c r="E150" s="4"/>
    </row>
    <row r="151" spans="1:5" ht="17.25" customHeight="1">
      <c r="A151" s="15"/>
      <c r="B151" s="15"/>
      <c r="C151" s="15"/>
      <c r="D151" s="45"/>
      <c r="E151" s="4"/>
    </row>
    <row r="152" spans="1:5" ht="13.5" customHeight="1">
      <c r="A152" s="15"/>
      <c r="B152" s="15"/>
      <c r="C152" s="15"/>
      <c r="D152" s="45"/>
      <c r="E152" s="4"/>
    </row>
    <row r="153" spans="1:5" ht="12.75">
      <c r="A153" s="15"/>
      <c r="B153" s="15"/>
      <c r="C153" s="15"/>
      <c r="D153" s="45"/>
      <c r="E153" s="4"/>
    </row>
    <row r="154" spans="1:3" ht="12.75">
      <c r="A154" s="15"/>
      <c r="B154" s="15"/>
      <c r="C154" s="15"/>
    </row>
    <row r="155" spans="1:5" ht="12.75">
      <c r="A155" s="15"/>
      <c r="B155" s="15"/>
      <c r="C155" s="15"/>
      <c r="D155" s="45"/>
      <c r="E155" s="4"/>
    </row>
    <row r="156" spans="1:5" ht="12.75">
      <c r="A156" s="15"/>
      <c r="B156" s="15"/>
      <c r="C156" s="15"/>
      <c r="D156" s="45"/>
      <c r="E156" s="46"/>
    </row>
    <row r="157" spans="1:5" ht="12.75">
      <c r="A157" s="15"/>
      <c r="B157" s="15"/>
      <c r="C157" s="15"/>
      <c r="D157" s="45"/>
      <c r="E157" s="4"/>
    </row>
    <row r="158" spans="1:5" ht="22.5" customHeight="1">
      <c r="A158" s="15"/>
      <c r="B158" s="15"/>
      <c r="C158" s="15"/>
      <c r="D158" s="45"/>
      <c r="E158" s="23"/>
    </row>
    <row r="159" spans="4:5" ht="22.5" customHeight="1">
      <c r="D159" s="21"/>
      <c r="E159" s="24"/>
    </row>
  </sheetData>
  <sheetProtection/>
  <mergeCells count="8">
    <mergeCell ref="A1:H1"/>
    <mergeCell ref="B16:H16"/>
    <mergeCell ref="B18:H18"/>
    <mergeCell ref="B25:H25"/>
    <mergeCell ref="B27:H27"/>
    <mergeCell ref="A146:E146"/>
    <mergeCell ref="B3:H3"/>
    <mergeCell ref="B34:H3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6" max="8" man="1"/>
    <brk id="80" max="9" man="1"/>
    <brk id="14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128"/>
  <sheetViews>
    <sheetView tabSelected="1" workbookViewId="0" topLeftCell="A72">
      <selection activeCell="B97" sqref="B97:B98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16.7109375" style="2" customWidth="1"/>
    <col min="4" max="4" width="12.421875" style="2" customWidth="1"/>
    <col min="5" max="5" width="9.421875" style="2" customWidth="1"/>
    <col min="6" max="6" width="12.28125" style="2" customWidth="1"/>
    <col min="7" max="7" width="15.28125" style="2" customWidth="1"/>
    <col min="8" max="8" width="9.7109375" style="2" customWidth="1"/>
    <col min="9" max="9" width="10.7109375" style="2" customWidth="1"/>
    <col min="10" max="10" width="10.140625" style="2" customWidth="1"/>
    <col min="11" max="16384" width="11.421875" style="3" customWidth="1"/>
  </cols>
  <sheetData>
    <row r="1" spans="1:10" ht="18" customHeight="1">
      <c r="A1" s="195" t="s">
        <v>18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59.25" customHeight="1">
      <c r="A2" s="113" t="s">
        <v>19</v>
      </c>
      <c r="B2" s="138" t="s">
        <v>53</v>
      </c>
      <c r="C2" s="139" t="s">
        <v>98</v>
      </c>
      <c r="D2" s="114" t="s">
        <v>91</v>
      </c>
      <c r="E2" s="113" t="s">
        <v>92</v>
      </c>
      <c r="F2" s="113" t="s">
        <v>112</v>
      </c>
      <c r="G2" s="156" t="s">
        <v>113</v>
      </c>
      <c r="H2" s="113" t="s">
        <v>114</v>
      </c>
      <c r="I2" s="113" t="s">
        <v>15</v>
      </c>
      <c r="J2" s="113" t="s">
        <v>16</v>
      </c>
    </row>
    <row r="3" spans="1:10" s="4" customFormat="1" ht="12.75">
      <c r="A3" s="115"/>
      <c r="B3" s="116" t="s">
        <v>54</v>
      </c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21" t="s">
        <v>55</v>
      </c>
      <c r="B4" s="119" t="s">
        <v>56</v>
      </c>
      <c r="C4" s="120"/>
      <c r="D4" s="120"/>
      <c r="E4" s="120"/>
      <c r="F4" s="120"/>
      <c r="G4" s="120"/>
      <c r="H4" s="120"/>
      <c r="I4" s="120"/>
      <c r="J4" s="120"/>
    </row>
    <row r="5" spans="1:10" s="4" customFormat="1" ht="12.75">
      <c r="A5" s="141">
        <v>3</v>
      </c>
      <c r="B5" s="119" t="s">
        <v>57</v>
      </c>
      <c r="C5" s="120">
        <f>SUM(C6+C11+C41)</f>
        <v>8685000</v>
      </c>
      <c r="D5" s="120">
        <f aca="true" t="shared" si="0" ref="D5:I5">SUM(D6+D11+D41)</f>
        <v>6176000</v>
      </c>
      <c r="E5" s="120">
        <f t="shared" si="0"/>
        <v>55000</v>
      </c>
      <c r="F5" s="120">
        <f>SUM(F6+F11+F41)</f>
        <v>1109000</v>
      </c>
      <c r="G5" s="120">
        <f t="shared" si="0"/>
        <v>1320000</v>
      </c>
      <c r="H5" s="120">
        <f t="shared" si="0"/>
        <v>5000</v>
      </c>
      <c r="I5" s="120">
        <f t="shared" si="0"/>
        <v>0</v>
      </c>
      <c r="J5" s="120"/>
    </row>
    <row r="6" spans="1:10" ht="12.75" customHeight="1">
      <c r="A6" s="142">
        <v>31</v>
      </c>
      <c r="B6" s="122" t="s">
        <v>20</v>
      </c>
      <c r="C6" s="123">
        <f aca="true" t="shared" si="1" ref="C6:J6">SUM(C7:C9)</f>
        <v>6368000</v>
      </c>
      <c r="D6" s="123">
        <f t="shared" si="1"/>
        <v>5875000</v>
      </c>
      <c r="E6" s="123">
        <f t="shared" si="1"/>
        <v>0</v>
      </c>
      <c r="F6" s="123">
        <f t="shared" si="1"/>
        <v>3000</v>
      </c>
      <c r="G6" s="123">
        <f t="shared" si="1"/>
        <v>490000</v>
      </c>
      <c r="H6" s="123">
        <f t="shared" si="1"/>
        <v>0</v>
      </c>
      <c r="I6" s="123">
        <f t="shared" si="1"/>
        <v>0</v>
      </c>
      <c r="J6" s="123">
        <f t="shared" si="1"/>
        <v>0</v>
      </c>
    </row>
    <row r="7" spans="1:10" s="4" customFormat="1" ht="12.75">
      <c r="A7" s="143">
        <v>311</v>
      </c>
      <c r="B7" s="124" t="s">
        <v>21</v>
      </c>
      <c r="C7" s="153">
        <f>SUM(D7:J7)</f>
        <v>5236000</v>
      </c>
      <c r="D7" s="155">
        <v>4815000</v>
      </c>
      <c r="E7" s="125"/>
      <c r="F7" s="125"/>
      <c r="G7" s="125">
        <v>421000</v>
      </c>
      <c r="H7" s="125"/>
      <c r="I7" s="125"/>
      <c r="J7" s="125"/>
    </row>
    <row r="8" spans="1:10" s="4" customFormat="1" ht="12.75" customHeight="1">
      <c r="A8" s="144">
        <v>3121</v>
      </c>
      <c r="B8" s="127" t="s">
        <v>22</v>
      </c>
      <c r="C8" s="120">
        <f>SUM(D8:J8)</f>
        <v>290000</v>
      </c>
      <c r="D8" s="128">
        <v>285000</v>
      </c>
      <c r="E8" s="129"/>
      <c r="F8" s="129">
        <v>3000</v>
      </c>
      <c r="G8" s="129">
        <v>2000</v>
      </c>
      <c r="H8" s="129"/>
      <c r="I8" s="128"/>
      <c r="J8" s="128"/>
    </row>
    <row r="9" spans="1:10" s="4" customFormat="1" ht="12.75">
      <c r="A9" s="143">
        <v>313</v>
      </c>
      <c r="B9" s="124" t="s">
        <v>23</v>
      </c>
      <c r="C9" s="125">
        <f>SUM(D9:J9)</f>
        <v>842000</v>
      </c>
      <c r="D9" s="125">
        <f aca="true" t="shared" si="2" ref="D9:J9">SUM(D10:D10)</f>
        <v>775000</v>
      </c>
      <c r="E9" s="125">
        <f t="shared" si="2"/>
        <v>0</v>
      </c>
      <c r="F9" s="125">
        <f t="shared" si="2"/>
        <v>0</v>
      </c>
      <c r="G9" s="125">
        <f t="shared" si="2"/>
        <v>67000</v>
      </c>
      <c r="H9" s="125">
        <f t="shared" si="2"/>
        <v>0</v>
      </c>
      <c r="I9" s="125">
        <f t="shared" si="2"/>
        <v>0</v>
      </c>
      <c r="J9" s="125">
        <f t="shared" si="2"/>
        <v>0</v>
      </c>
    </row>
    <row r="10" spans="1:10" s="4" customFormat="1" ht="12.75">
      <c r="A10" s="144">
        <v>3132</v>
      </c>
      <c r="B10" s="127" t="s">
        <v>58</v>
      </c>
      <c r="C10" s="120">
        <f>SUM(D10:J10)</f>
        <v>842000</v>
      </c>
      <c r="D10" s="128">
        <v>775000</v>
      </c>
      <c r="E10" s="128"/>
      <c r="F10" s="128"/>
      <c r="G10" s="128">
        <v>67000</v>
      </c>
      <c r="H10" s="128"/>
      <c r="I10" s="128"/>
      <c r="J10" s="128"/>
    </row>
    <row r="11" spans="1:10" ht="12.75">
      <c r="A11" s="142">
        <v>32</v>
      </c>
      <c r="B11" s="122" t="s">
        <v>24</v>
      </c>
      <c r="C11" s="123">
        <f>SUM(C12+C16+C22+C32+C34)</f>
        <v>2299000</v>
      </c>
      <c r="D11" s="123">
        <f>SUM(D12+D16+D22+D32+D34)</f>
        <v>301000</v>
      </c>
      <c r="E11" s="123">
        <f>SUM(E12+E16+E22+E32+E34)</f>
        <v>55000</v>
      </c>
      <c r="F11" s="123">
        <f>SUM(F12+F16+F22+F32+F34)</f>
        <v>1088000</v>
      </c>
      <c r="G11" s="123">
        <f>SUM(G12+G16+G22+G32+G34)</f>
        <v>830000</v>
      </c>
      <c r="H11" s="123">
        <f>SUM(H12+H16+H22+I32+H34)</f>
        <v>5000</v>
      </c>
      <c r="I11" s="123">
        <f>SUM(I12+I16+I22+J32+I34)</f>
        <v>0</v>
      </c>
      <c r="J11" s="123"/>
    </row>
    <row r="12" spans="1:10" ht="12.75">
      <c r="A12" s="141">
        <v>321</v>
      </c>
      <c r="B12" s="119" t="s">
        <v>25</v>
      </c>
      <c r="C12" s="154">
        <f>SUM(D12:J12)</f>
        <v>206000</v>
      </c>
      <c r="D12" s="120">
        <f aca="true" t="shared" si="3" ref="D12:J12">SUM(D13:D15)</f>
        <v>160000</v>
      </c>
      <c r="E12" s="131">
        <f t="shared" si="3"/>
        <v>0</v>
      </c>
      <c r="F12" s="131">
        <f t="shared" si="3"/>
        <v>24000</v>
      </c>
      <c r="G12" s="131">
        <f t="shared" si="3"/>
        <v>22000</v>
      </c>
      <c r="H12" s="131">
        <f t="shared" si="3"/>
        <v>0</v>
      </c>
      <c r="I12" s="131">
        <f t="shared" si="3"/>
        <v>0</v>
      </c>
      <c r="J12" s="131">
        <f t="shared" si="3"/>
        <v>0</v>
      </c>
    </row>
    <row r="13" spans="1:10" s="4" customFormat="1" ht="12.75">
      <c r="A13" s="144">
        <v>3211</v>
      </c>
      <c r="B13" s="127" t="s">
        <v>59</v>
      </c>
      <c r="C13" s="120">
        <f>SUM(D13:J13)</f>
        <v>21000</v>
      </c>
      <c r="D13" s="128"/>
      <c r="E13" s="129"/>
      <c r="F13" s="129">
        <v>16000</v>
      </c>
      <c r="G13" s="129">
        <v>5000</v>
      </c>
      <c r="H13" s="129"/>
      <c r="I13" s="128"/>
      <c r="J13" s="128"/>
    </row>
    <row r="14" spans="1:10" ht="12.75">
      <c r="A14" s="144">
        <v>3212</v>
      </c>
      <c r="B14" s="127" t="s">
        <v>60</v>
      </c>
      <c r="C14" s="120">
        <f>SUM(D14:J14)</f>
        <v>175000</v>
      </c>
      <c r="D14" s="128">
        <v>160000</v>
      </c>
      <c r="E14" s="129"/>
      <c r="F14" s="129"/>
      <c r="G14" s="129">
        <v>15000</v>
      </c>
      <c r="H14" s="129"/>
      <c r="I14" s="128"/>
      <c r="J14" s="128"/>
    </row>
    <row r="15" spans="1:10" ht="12.75">
      <c r="A15" s="144">
        <v>3213</v>
      </c>
      <c r="B15" s="128" t="s">
        <v>61</v>
      </c>
      <c r="C15" s="120">
        <f>SUM(D15:J15)</f>
        <v>10000</v>
      </c>
      <c r="D15" s="128"/>
      <c r="E15" s="129"/>
      <c r="F15" s="129">
        <v>8000</v>
      </c>
      <c r="G15" s="129">
        <v>2000</v>
      </c>
      <c r="H15" s="129"/>
      <c r="I15" s="128"/>
      <c r="J15" s="128"/>
    </row>
    <row r="16" spans="1:10" ht="12.75">
      <c r="A16" s="145">
        <v>322</v>
      </c>
      <c r="B16" s="130" t="s">
        <v>26</v>
      </c>
      <c r="C16" s="157">
        <f>SUM(C17:C21)</f>
        <v>620000</v>
      </c>
      <c r="D16" s="130">
        <f aca="true" t="shared" si="4" ref="D16:J16">SUM(D17:D20)</f>
        <v>50000</v>
      </c>
      <c r="E16" s="130">
        <f t="shared" si="4"/>
        <v>55000</v>
      </c>
      <c r="F16" s="130">
        <f>SUM(F17:F21)</f>
        <v>494000</v>
      </c>
      <c r="G16" s="130">
        <f>SUM(G17:G21)</f>
        <v>16000</v>
      </c>
      <c r="H16" s="130">
        <f t="shared" si="4"/>
        <v>5000</v>
      </c>
      <c r="I16" s="130">
        <f t="shared" si="4"/>
        <v>0</v>
      </c>
      <c r="J16" s="130">
        <f t="shared" si="4"/>
        <v>0</v>
      </c>
    </row>
    <row r="17" spans="1:10" s="4" customFormat="1" ht="12.75">
      <c r="A17" s="144">
        <v>3221</v>
      </c>
      <c r="B17" s="127" t="s">
        <v>62</v>
      </c>
      <c r="C17" s="120">
        <f>SUM(D17:J17)</f>
        <v>220000</v>
      </c>
      <c r="D17" s="128"/>
      <c r="E17" s="129"/>
      <c r="F17" s="129">
        <v>212000</v>
      </c>
      <c r="G17" s="129">
        <v>8000</v>
      </c>
      <c r="H17" s="129"/>
      <c r="I17" s="128"/>
      <c r="J17" s="128"/>
    </row>
    <row r="18" spans="1:10" ht="12.75">
      <c r="A18" s="144">
        <v>3223</v>
      </c>
      <c r="B18" s="127" t="s">
        <v>63</v>
      </c>
      <c r="C18" s="120">
        <f>SUM(D18:J18)</f>
        <v>330000</v>
      </c>
      <c r="D18" s="128">
        <v>50000</v>
      </c>
      <c r="E18" s="129">
        <v>55000</v>
      </c>
      <c r="F18" s="129">
        <v>222000</v>
      </c>
      <c r="G18" s="129">
        <v>3000</v>
      </c>
      <c r="H18" s="129"/>
      <c r="I18" s="128"/>
      <c r="J18" s="128"/>
    </row>
    <row r="19" spans="1:10" ht="12.75">
      <c r="A19" s="144">
        <v>3224</v>
      </c>
      <c r="B19" s="127" t="s">
        <v>64</v>
      </c>
      <c r="C19" s="120">
        <f>SUM(D19:J19)</f>
        <v>60000</v>
      </c>
      <c r="D19" s="128"/>
      <c r="E19" s="129"/>
      <c r="F19" s="129">
        <v>50000</v>
      </c>
      <c r="G19" s="129">
        <v>5000</v>
      </c>
      <c r="H19" s="129">
        <v>5000</v>
      </c>
      <c r="I19" s="128"/>
      <c r="J19" s="128"/>
    </row>
    <row r="20" spans="1:10" ht="12.75">
      <c r="A20" s="144">
        <v>3225</v>
      </c>
      <c r="B20" s="127" t="s">
        <v>65</v>
      </c>
      <c r="C20" s="120">
        <f>SUM(D20:J20)</f>
        <v>8000</v>
      </c>
      <c r="D20" s="128"/>
      <c r="E20" s="129"/>
      <c r="F20" s="129">
        <v>8000</v>
      </c>
      <c r="G20" s="129"/>
      <c r="H20" s="129"/>
      <c r="I20" s="128"/>
      <c r="J20" s="128"/>
    </row>
    <row r="21" spans="1:10" ht="12.75">
      <c r="A21" s="144">
        <v>3227</v>
      </c>
      <c r="B21" s="127" t="s">
        <v>66</v>
      </c>
      <c r="C21" s="120">
        <f>SUM(D21:J21)</f>
        <v>2000</v>
      </c>
      <c r="D21" s="128"/>
      <c r="E21" s="129"/>
      <c r="F21" s="129">
        <v>2000</v>
      </c>
      <c r="G21" s="129"/>
      <c r="H21" s="129"/>
      <c r="I21" s="128"/>
      <c r="J21" s="128"/>
    </row>
    <row r="22" spans="1:10" ht="12.75">
      <c r="A22" s="143">
        <v>323</v>
      </c>
      <c r="B22" s="124" t="s">
        <v>27</v>
      </c>
      <c r="C22" s="158">
        <f>SUM(C23:C31)</f>
        <v>1270000</v>
      </c>
      <c r="D22" s="125">
        <f>SUM(D23:D31)</f>
        <v>60000</v>
      </c>
      <c r="E22" s="125">
        <f>SUM(E23:E31)</f>
        <v>0</v>
      </c>
      <c r="F22" s="125">
        <f>SUM(F23:F31)</f>
        <v>453000</v>
      </c>
      <c r="G22" s="125">
        <f>SUM(G23:G31)</f>
        <v>737000</v>
      </c>
      <c r="H22" s="125">
        <f>SUM(I22:O22)</f>
        <v>0</v>
      </c>
      <c r="I22" s="125">
        <f>SUM(I23:DG31)</f>
        <v>0</v>
      </c>
      <c r="J22" s="125">
        <f>SUM(J23:DH31)</f>
        <v>0</v>
      </c>
    </row>
    <row r="23" spans="1:10" s="4" customFormat="1" ht="12.75">
      <c r="A23" s="144">
        <v>3231</v>
      </c>
      <c r="B23" s="127" t="s">
        <v>67</v>
      </c>
      <c r="C23" s="120">
        <f aca="true" t="shared" si="5" ref="C23:C43">SUM(D23:J23)</f>
        <v>153000</v>
      </c>
      <c r="D23" s="128"/>
      <c r="E23" s="129"/>
      <c r="F23" s="129">
        <v>150000</v>
      </c>
      <c r="G23" s="129">
        <v>3000</v>
      </c>
      <c r="H23" s="129"/>
      <c r="I23" s="128"/>
      <c r="J23" s="128"/>
    </row>
    <row r="24" spans="1:10" ht="12.75">
      <c r="A24" s="144">
        <v>3232</v>
      </c>
      <c r="B24" s="127" t="s">
        <v>68</v>
      </c>
      <c r="C24" s="120">
        <f t="shared" si="5"/>
        <v>50000</v>
      </c>
      <c r="D24" s="128"/>
      <c r="E24" s="129"/>
      <c r="F24" s="129">
        <v>50000</v>
      </c>
      <c r="G24" s="129"/>
      <c r="H24" s="129"/>
      <c r="I24" s="128"/>
      <c r="J24" s="128"/>
    </row>
    <row r="25" spans="1:10" s="4" customFormat="1" ht="12.75">
      <c r="A25" s="144">
        <v>3233</v>
      </c>
      <c r="B25" s="127" t="s">
        <v>69</v>
      </c>
      <c r="C25" s="120">
        <f t="shared" si="5"/>
        <v>25000</v>
      </c>
      <c r="D25" s="128"/>
      <c r="E25" s="129"/>
      <c r="F25" s="129">
        <v>10000</v>
      </c>
      <c r="G25" s="129">
        <v>10000</v>
      </c>
      <c r="H25" s="129">
        <v>5000</v>
      </c>
      <c r="I25" s="128"/>
      <c r="J25" s="128"/>
    </row>
    <row r="26" spans="1:10" ht="12.75">
      <c r="A26" s="144">
        <v>3234</v>
      </c>
      <c r="B26" s="127" t="s">
        <v>70</v>
      </c>
      <c r="C26" s="120">
        <f t="shared" si="5"/>
        <v>75000</v>
      </c>
      <c r="D26" s="128"/>
      <c r="E26" s="129"/>
      <c r="F26" s="129">
        <v>75000</v>
      </c>
      <c r="G26" s="129"/>
      <c r="H26" s="129"/>
      <c r="I26" s="128"/>
      <c r="J26" s="128"/>
    </row>
    <row r="27" spans="1:10" ht="12.75">
      <c r="A27" s="144">
        <v>3235</v>
      </c>
      <c r="B27" s="127" t="s">
        <v>71</v>
      </c>
      <c r="C27" s="120">
        <f t="shared" si="5"/>
        <v>5000</v>
      </c>
      <c r="D27" s="128"/>
      <c r="E27" s="129"/>
      <c r="F27" s="129">
        <v>5000</v>
      </c>
      <c r="G27" s="129"/>
      <c r="H27" s="129"/>
      <c r="I27" s="128"/>
      <c r="J27" s="128"/>
    </row>
    <row r="28" spans="1:10" s="4" customFormat="1" ht="12.75" customHeight="1">
      <c r="A28" s="144">
        <v>3236</v>
      </c>
      <c r="B28" s="127" t="s">
        <v>72</v>
      </c>
      <c r="C28" s="120">
        <f t="shared" si="5"/>
        <v>61000</v>
      </c>
      <c r="D28" s="128">
        <v>60000</v>
      </c>
      <c r="E28" s="129"/>
      <c r="F28" s="129">
        <v>1000</v>
      </c>
      <c r="G28" s="129"/>
      <c r="H28" s="129"/>
      <c r="I28" s="128"/>
      <c r="J28" s="128"/>
    </row>
    <row r="29" spans="1:10" s="4" customFormat="1" ht="12.75" customHeight="1">
      <c r="A29" s="144">
        <v>3237</v>
      </c>
      <c r="B29" s="127" t="s">
        <v>73</v>
      </c>
      <c r="C29" s="120">
        <f t="shared" si="5"/>
        <v>756000</v>
      </c>
      <c r="D29" s="128"/>
      <c r="E29" s="129"/>
      <c r="F29" s="129">
        <v>22000</v>
      </c>
      <c r="G29" s="129">
        <v>719000</v>
      </c>
      <c r="H29" s="129">
        <v>15000</v>
      </c>
      <c r="I29" s="128"/>
      <c r="J29" s="128"/>
    </row>
    <row r="30" spans="1:10" s="4" customFormat="1" ht="12.75" customHeight="1">
      <c r="A30" s="144">
        <v>3238</v>
      </c>
      <c r="B30" s="127" t="s">
        <v>74</v>
      </c>
      <c r="C30" s="120">
        <f t="shared" si="5"/>
        <v>105000</v>
      </c>
      <c r="D30" s="128"/>
      <c r="E30" s="129"/>
      <c r="F30" s="129">
        <v>105000</v>
      </c>
      <c r="G30" s="129"/>
      <c r="H30" s="129"/>
      <c r="I30" s="128"/>
      <c r="J30" s="128"/>
    </row>
    <row r="31" spans="1:10" s="4" customFormat="1" ht="12.75" customHeight="1">
      <c r="A31" s="144">
        <v>3239</v>
      </c>
      <c r="B31" s="127" t="s">
        <v>75</v>
      </c>
      <c r="C31" s="120">
        <f t="shared" si="5"/>
        <v>40000</v>
      </c>
      <c r="D31" s="128"/>
      <c r="E31" s="129"/>
      <c r="F31" s="129">
        <v>35000</v>
      </c>
      <c r="G31" s="129">
        <v>5000</v>
      </c>
      <c r="H31" s="129"/>
      <c r="I31" s="128"/>
      <c r="J31" s="128"/>
    </row>
    <row r="32" spans="1:10" s="4" customFormat="1" ht="12.75" customHeight="1">
      <c r="A32" s="143">
        <v>324</v>
      </c>
      <c r="B32" s="124" t="s">
        <v>76</v>
      </c>
      <c r="C32" s="158">
        <f t="shared" si="5"/>
        <v>3000</v>
      </c>
      <c r="D32" s="125">
        <f>D33</f>
        <v>0</v>
      </c>
      <c r="E32" s="125">
        <f>E33</f>
        <v>0</v>
      </c>
      <c r="F32" s="125">
        <f>F33</f>
        <v>3000</v>
      </c>
      <c r="G32" s="125">
        <f>G33</f>
        <v>0</v>
      </c>
      <c r="H32" s="125">
        <f>SUM(I32:O32)</f>
        <v>0</v>
      </c>
      <c r="I32" s="125">
        <f>SUM(J32:P32)</f>
        <v>0</v>
      </c>
      <c r="J32" s="125">
        <f>SUM(K32:Q32)</f>
        <v>0</v>
      </c>
    </row>
    <row r="33" spans="1:10" s="4" customFormat="1" ht="12.75" customHeight="1">
      <c r="A33" s="144">
        <v>3241</v>
      </c>
      <c r="B33" s="127" t="s">
        <v>77</v>
      </c>
      <c r="C33" s="120">
        <f t="shared" si="5"/>
        <v>3000</v>
      </c>
      <c r="D33" s="128"/>
      <c r="E33" s="129"/>
      <c r="F33" s="129">
        <v>3000</v>
      </c>
      <c r="G33" s="129"/>
      <c r="H33" s="133"/>
      <c r="I33" s="128"/>
      <c r="J33" s="128"/>
    </row>
    <row r="34" spans="1:10" s="4" customFormat="1" ht="12.75" customHeight="1">
      <c r="A34" s="143">
        <v>329</v>
      </c>
      <c r="B34" s="124" t="s">
        <v>78</v>
      </c>
      <c r="C34" s="158">
        <f t="shared" si="5"/>
        <v>200000</v>
      </c>
      <c r="D34" s="125">
        <f>SUM(D35:D40)</f>
        <v>31000</v>
      </c>
      <c r="E34" s="125">
        <f aca="true" t="shared" si="6" ref="E34:J34">SUM(E35:E40)</f>
        <v>0</v>
      </c>
      <c r="F34" s="125">
        <f>SUM(F35:F40)</f>
        <v>114000</v>
      </c>
      <c r="G34" s="125">
        <f t="shared" si="6"/>
        <v>55000</v>
      </c>
      <c r="H34" s="125">
        <f t="shared" si="6"/>
        <v>0</v>
      </c>
      <c r="I34" s="125">
        <f t="shared" si="6"/>
        <v>0</v>
      </c>
      <c r="J34" s="125">
        <f t="shared" si="6"/>
        <v>0</v>
      </c>
    </row>
    <row r="35" spans="1:10" s="4" customFormat="1" ht="12.75" customHeight="1">
      <c r="A35" s="144">
        <v>3291</v>
      </c>
      <c r="B35" s="127" t="s">
        <v>79</v>
      </c>
      <c r="C35" s="120">
        <f t="shared" si="5"/>
        <v>31000</v>
      </c>
      <c r="D35" s="128">
        <v>31000</v>
      </c>
      <c r="E35" s="129"/>
      <c r="F35" s="129">
        <v>0</v>
      </c>
      <c r="G35" s="129"/>
      <c r="H35" s="129"/>
      <c r="I35" s="128"/>
      <c r="J35" s="128"/>
    </row>
    <row r="36" spans="1:10" s="4" customFormat="1" ht="12.75" customHeight="1">
      <c r="A36" s="144">
        <v>3292</v>
      </c>
      <c r="B36" s="127" t="s">
        <v>80</v>
      </c>
      <c r="C36" s="120">
        <f t="shared" si="5"/>
        <v>80000</v>
      </c>
      <c r="D36" s="128"/>
      <c r="E36" s="131"/>
      <c r="F36" s="129">
        <v>80000</v>
      </c>
      <c r="G36" s="131"/>
      <c r="H36" s="131"/>
      <c r="I36" s="120"/>
      <c r="J36" s="120"/>
    </row>
    <row r="37" spans="1:10" s="4" customFormat="1" ht="12.75">
      <c r="A37" s="144">
        <v>3293</v>
      </c>
      <c r="B37" s="127" t="s">
        <v>81</v>
      </c>
      <c r="C37" s="120">
        <f t="shared" si="5"/>
        <v>65000</v>
      </c>
      <c r="D37" s="128"/>
      <c r="E37" s="129"/>
      <c r="F37" s="129">
        <v>10000</v>
      </c>
      <c r="G37" s="129">
        <v>55000</v>
      </c>
      <c r="H37" s="129"/>
      <c r="I37" s="128"/>
      <c r="J37" s="128"/>
    </row>
    <row r="38" spans="1:10" s="4" customFormat="1" ht="12.75">
      <c r="A38" s="144">
        <v>3294</v>
      </c>
      <c r="B38" s="127" t="s">
        <v>82</v>
      </c>
      <c r="C38" s="120">
        <f t="shared" si="5"/>
        <v>2000</v>
      </c>
      <c r="D38" s="128"/>
      <c r="E38" s="129"/>
      <c r="F38" s="129">
        <v>2000</v>
      </c>
      <c r="G38" s="129"/>
      <c r="H38" s="129"/>
      <c r="I38" s="128"/>
      <c r="J38" s="128"/>
    </row>
    <row r="39" spans="1:10" s="4" customFormat="1" ht="12.75">
      <c r="A39" s="144">
        <v>3295</v>
      </c>
      <c r="B39" s="127" t="s">
        <v>94</v>
      </c>
      <c r="C39" s="120">
        <f t="shared" si="5"/>
        <v>12000</v>
      </c>
      <c r="D39" s="128"/>
      <c r="E39" s="129"/>
      <c r="F39" s="129">
        <v>12000</v>
      </c>
      <c r="G39" s="129"/>
      <c r="H39" s="129"/>
      <c r="I39" s="128"/>
      <c r="J39" s="128"/>
    </row>
    <row r="40" spans="1:10" s="4" customFormat="1" ht="12.75">
      <c r="A40" s="144">
        <v>3299</v>
      </c>
      <c r="B40" s="127" t="s">
        <v>83</v>
      </c>
      <c r="C40" s="120">
        <f t="shared" si="5"/>
        <v>10000</v>
      </c>
      <c r="D40" s="128"/>
      <c r="E40" s="129"/>
      <c r="F40" s="129">
        <v>10000</v>
      </c>
      <c r="G40" s="129"/>
      <c r="H40" s="129"/>
      <c r="I40" s="128"/>
      <c r="J40" s="128"/>
    </row>
    <row r="41" spans="1:10" ht="12.75">
      <c r="A41" s="142">
        <v>34</v>
      </c>
      <c r="B41" s="122" t="s">
        <v>28</v>
      </c>
      <c r="C41" s="159">
        <f t="shared" si="5"/>
        <v>18000</v>
      </c>
      <c r="D41" s="123">
        <f>D42</f>
        <v>0</v>
      </c>
      <c r="E41" s="123">
        <f aca="true" t="shared" si="7" ref="E41:J42">E42</f>
        <v>0</v>
      </c>
      <c r="F41" s="123">
        <f t="shared" si="7"/>
        <v>18000</v>
      </c>
      <c r="G41" s="123">
        <f t="shared" si="7"/>
        <v>0</v>
      </c>
      <c r="H41" s="123">
        <f t="shared" si="7"/>
        <v>0</v>
      </c>
      <c r="I41" s="123">
        <f t="shared" si="7"/>
        <v>0</v>
      </c>
      <c r="J41" s="123">
        <f t="shared" si="7"/>
        <v>0</v>
      </c>
    </row>
    <row r="42" spans="1:10" ht="12.75">
      <c r="A42" s="143">
        <v>343</v>
      </c>
      <c r="B42" s="124" t="s">
        <v>29</v>
      </c>
      <c r="C42" s="125">
        <f t="shared" si="5"/>
        <v>18000</v>
      </c>
      <c r="D42" s="125">
        <f>D43</f>
        <v>0</v>
      </c>
      <c r="E42" s="125">
        <f t="shared" si="7"/>
        <v>0</v>
      </c>
      <c r="F42" s="125">
        <f t="shared" si="7"/>
        <v>18000</v>
      </c>
      <c r="G42" s="125">
        <f t="shared" si="7"/>
        <v>0</v>
      </c>
      <c r="H42" s="125">
        <f t="shared" si="7"/>
        <v>0</v>
      </c>
      <c r="I42" s="125">
        <f t="shared" si="7"/>
        <v>0</v>
      </c>
      <c r="J42" s="125">
        <f t="shared" si="7"/>
        <v>0</v>
      </c>
    </row>
    <row r="43" spans="1:10" ht="12.75">
      <c r="A43" s="144">
        <v>3431</v>
      </c>
      <c r="B43" s="127" t="s">
        <v>84</v>
      </c>
      <c r="C43" s="125">
        <f t="shared" si="5"/>
        <v>18000</v>
      </c>
      <c r="D43" s="128"/>
      <c r="E43" s="129"/>
      <c r="F43" s="129">
        <v>18000</v>
      </c>
      <c r="G43" s="129"/>
      <c r="H43" s="129"/>
      <c r="I43" s="128"/>
      <c r="J43" s="128"/>
    </row>
    <row r="44" spans="1:10" ht="25.5">
      <c r="A44" s="141">
        <v>4</v>
      </c>
      <c r="B44" s="119" t="s">
        <v>30</v>
      </c>
      <c r="C44" s="131">
        <f aca="true" t="shared" si="8" ref="C44:H44">C45</f>
        <v>2385000</v>
      </c>
      <c r="D44" s="131">
        <f t="shared" si="8"/>
        <v>500000</v>
      </c>
      <c r="E44" s="131">
        <f t="shared" si="8"/>
        <v>0</v>
      </c>
      <c r="F44" s="131">
        <f t="shared" si="8"/>
        <v>80000</v>
      </c>
      <c r="G44" s="131">
        <f t="shared" si="8"/>
        <v>1635000</v>
      </c>
      <c r="H44" s="131">
        <f t="shared" si="8"/>
        <v>170000</v>
      </c>
      <c r="I44" s="131">
        <f>I46+I50</f>
        <v>0</v>
      </c>
      <c r="J44" s="131">
        <f>J46+J50</f>
        <v>0</v>
      </c>
    </row>
    <row r="45" spans="1:123" s="107" customFormat="1" ht="25.5">
      <c r="A45" s="142">
        <v>42</v>
      </c>
      <c r="B45" s="122" t="s">
        <v>85</v>
      </c>
      <c r="C45" s="159">
        <f>SUM(C50+C49+C46)</f>
        <v>2385000</v>
      </c>
      <c r="D45" s="123">
        <f aca="true" t="shared" si="9" ref="D45:J45">SUM(D50+D46)</f>
        <v>500000</v>
      </c>
      <c r="E45" s="123">
        <f t="shared" si="9"/>
        <v>0</v>
      </c>
      <c r="F45" s="123">
        <f t="shared" si="9"/>
        <v>80000</v>
      </c>
      <c r="G45" s="160">
        <f>SUM(G50+G49+G46)</f>
        <v>1635000</v>
      </c>
      <c r="H45" s="123">
        <f t="shared" si="9"/>
        <v>170000</v>
      </c>
      <c r="I45" s="123">
        <f t="shared" si="9"/>
        <v>0</v>
      </c>
      <c r="J45" s="123">
        <f t="shared" si="9"/>
        <v>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</row>
    <row r="46" spans="1:10" s="4" customFormat="1" ht="12.75">
      <c r="A46" s="143">
        <v>422</v>
      </c>
      <c r="B46" s="124" t="s">
        <v>86</v>
      </c>
      <c r="C46" s="125">
        <f aca="true" t="shared" si="10" ref="C46:C51">SUM(D46:J46)</f>
        <v>60000</v>
      </c>
      <c r="D46" s="125">
        <f>D47</f>
        <v>0</v>
      </c>
      <c r="E46" s="125">
        <f>E47</f>
        <v>0</v>
      </c>
      <c r="F46" s="125"/>
      <c r="G46" s="125">
        <f>G47</f>
        <v>20000</v>
      </c>
      <c r="H46" s="125">
        <f>H47</f>
        <v>40000</v>
      </c>
      <c r="I46" s="125">
        <f>I47</f>
        <v>0</v>
      </c>
      <c r="J46" s="125">
        <f>J47</f>
        <v>0</v>
      </c>
    </row>
    <row r="47" spans="1:10" ht="12.75">
      <c r="A47" s="144">
        <v>4221</v>
      </c>
      <c r="B47" s="127" t="s">
        <v>87</v>
      </c>
      <c r="C47" s="120">
        <f t="shared" si="10"/>
        <v>60000</v>
      </c>
      <c r="D47" s="125">
        <f>D48</f>
        <v>0</v>
      </c>
      <c r="E47" s="125">
        <f>E48</f>
        <v>0</v>
      </c>
      <c r="F47" s="125">
        <f>F48</f>
        <v>0</v>
      </c>
      <c r="G47" s="129">
        <v>20000</v>
      </c>
      <c r="H47" s="129">
        <v>40000</v>
      </c>
      <c r="I47" s="128"/>
      <c r="J47" s="128"/>
    </row>
    <row r="48" spans="1:10" ht="12.75">
      <c r="A48" s="141" t="s">
        <v>103</v>
      </c>
      <c r="B48" s="119" t="s">
        <v>104</v>
      </c>
      <c r="C48" s="120">
        <f t="shared" si="10"/>
        <v>0</v>
      </c>
      <c r="D48" s="125">
        <f>D49</f>
        <v>0</v>
      </c>
      <c r="E48" s="131"/>
      <c r="F48" s="131"/>
      <c r="G48" s="131"/>
      <c r="H48" s="131"/>
      <c r="I48" s="120"/>
      <c r="J48" s="120"/>
    </row>
    <row r="49" spans="1:10" ht="12.75">
      <c r="A49" s="144" t="s">
        <v>105</v>
      </c>
      <c r="B49" s="127" t="s">
        <v>106</v>
      </c>
      <c r="C49" s="120">
        <f t="shared" si="10"/>
        <v>810000</v>
      </c>
      <c r="D49" s="128"/>
      <c r="E49" s="129"/>
      <c r="F49" s="129"/>
      <c r="G49" s="129">
        <v>810000</v>
      </c>
      <c r="H49" s="129"/>
      <c r="I49" s="128"/>
      <c r="J49" s="128"/>
    </row>
    <row r="50" spans="1:10" ht="12.75">
      <c r="A50" s="143">
        <v>424</v>
      </c>
      <c r="B50" s="124" t="s">
        <v>88</v>
      </c>
      <c r="C50" s="125">
        <f t="shared" si="10"/>
        <v>1515000</v>
      </c>
      <c r="D50" s="125">
        <f>D51</f>
        <v>500000</v>
      </c>
      <c r="E50" s="125">
        <f aca="true" t="shared" si="11" ref="E50:J50">E51</f>
        <v>0</v>
      </c>
      <c r="F50" s="125">
        <f t="shared" si="11"/>
        <v>80000</v>
      </c>
      <c r="G50" s="125">
        <f t="shared" si="11"/>
        <v>805000</v>
      </c>
      <c r="H50" s="125">
        <f t="shared" si="11"/>
        <v>130000</v>
      </c>
      <c r="I50" s="125">
        <f t="shared" si="11"/>
        <v>0</v>
      </c>
      <c r="J50" s="125">
        <f t="shared" si="11"/>
        <v>0</v>
      </c>
    </row>
    <row r="51" spans="1:10" ht="12.75">
      <c r="A51" s="144">
        <v>4241</v>
      </c>
      <c r="B51" s="127" t="s">
        <v>89</v>
      </c>
      <c r="C51" s="120">
        <f t="shared" si="10"/>
        <v>1515000</v>
      </c>
      <c r="D51" s="128">
        <v>500000</v>
      </c>
      <c r="E51" s="129"/>
      <c r="F51" s="129">
        <v>80000</v>
      </c>
      <c r="G51" s="129">
        <v>805000</v>
      </c>
      <c r="H51" s="129">
        <v>130000</v>
      </c>
      <c r="I51" s="128"/>
      <c r="J51" s="128"/>
    </row>
    <row r="52" spans="1:10" ht="12.75" hidden="1">
      <c r="A52" s="148"/>
      <c r="B52" s="110"/>
      <c r="C52" s="108"/>
      <c r="D52" s="111"/>
      <c r="E52" s="112"/>
      <c r="F52" s="112"/>
      <c r="G52" s="112"/>
      <c r="H52" s="112"/>
      <c r="I52" s="111"/>
      <c r="J52" s="111"/>
    </row>
    <row r="53" spans="1:10" ht="48" customHeight="1">
      <c r="A53" s="148"/>
      <c r="B53" s="110"/>
      <c r="C53" s="108"/>
      <c r="D53" s="111"/>
      <c r="E53" s="112"/>
      <c r="F53" s="112"/>
      <c r="G53" s="112"/>
      <c r="H53" s="112"/>
      <c r="I53"/>
      <c r="J53"/>
    </row>
    <row r="54" spans="1:10" ht="18">
      <c r="A54" s="195" t="s">
        <v>18</v>
      </c>
      <c r="B54" s="195"/>
      <c r="C54" s="195"/>
      <c r="D54" s="195"/>
      <c r="E54" s="195"/>
      <c r="F54" s="195"/>
      <c r="G54" s="195"/>
      <c r="H54" s="195"/>
      <c r="I54" s="195"/>
      <c r="J54" s="195"/>
    </row>
    <row r="55" spans="1:10" ht="78.75">
      <c r="A55" s="113" t="s">
        <v>19</v>
      </c>
      <c r="B55" s="138" t="s">
        <v>53</v>
      </c>
      <c r="C55" s="139" t="s">
        <v>98</v>
      </c>
      <c r="D55" s="114" t="s">
        <v>91</v>
      </c>
      <c r="E55" s="113" t="s">
        <v>92</v>
      </c>
      <c r="F55" s="113" t="s">
        <v>112</v>
      </c>
      <c r="G55" s="156" t="s">
        <v>113</v>
      </c>
      <c r="H55" s="113" t="s">
        <v>114</v>
      </c>
      <c r="I55" s="113" t="s">
        <v>15</v>
      </c>
      <c r="J55" s="113" t="s">
        <v>16</v>
      </c>
    </row>
    <row r="56" spans="1:11" ht="12.75">
      <c r="A56" s="115"/>
      <c r="B56" s="116" t="s">
        <v>54</v>
      </c>
      <c r="C56" s="117"/>
      <c r="D56" s="117"/>
      <c r="E56" s="117"/>
      <c r="F56" s="117"/>
      <c r="G56" s="117"/>
      <c r="H56" s="117"/>
      <c r="I56" s="117"/>
      <c r="J56" s="117"/>
      <c r="K56" s="4"/>
    </row>
    <row r="57" spans="1:11" s="4" customFormat="1" ht="12.75">
      <c r="A57" s="120" t="s">
        <v>55</v>
      </c>
      <c r="B57" s="119" t="s">
        <v>56</v>
      </c>
      <c r="C57" s="120"/>
      <c r="D57" s="120"/>
      <c r="E57" s="120"/>
      <c r="F57" s="120"/>
      <c r="G57" s="120"/>
      <c r="H57" s="120"/>
      <c r="I57" s="120"/>
      <c r="J57" s="120"/>
      <c r="K57" s="3"/>
    </row>
    <row r="58" spans="1:11" ht="12.75">
      <c r="A58" s="146">
        <v>3</v>
      </c>
      <c r="B58" s="140" t="s">
        <v>57</v>
      </c>
      <c r="C58" s="130">
        <f>SUM(C59:C61)</f>
        <v>8685000</v>
      </c>
      <c r="D58" s="130">
        <f>SUM(D59:D61)</f>
        <v>6176000</v>
      </c>
      <c r="E58" s="130">
        <f>SUM(E59:E61)</f>
        <v>55000</v>
      </c>
      <c r="F58" s="130">
        <f>SUM(F59:F61)</f>
        <v>1109000</v>
      </c>
      <c r="G58" s="130">
        <f>SUM(G59:G61)</f>
        <v>1345000</v>
      </c>
      <c r="H58" s="130">
        <f>SUM(H59+H60+H61)</f>
        <v>0</v>
      </c>
      <c r="I58" s="130">
        <f>SUM(I59+I60+I61)</f>
        <v>0</v>
      </c>
      <c r="J58" s="130"/>
      <c r="K58" s="4"/>
    </row>
    <row r="59" spans="1:10" ht="12.75">
      <c r="A59" s="147">
        <v>31</v>
      </c>
      <c r="B59" s="127" t="s">
        <v>20</v>
      </c>
      <c r="C59" s="120">
        <f>SUM(D59:J59)</f>
        <v>6368000</v>
      </c>
      <c r="D59" s="128">
        <v>5875000</v>
      </c>
      <c r="E59" s="128"/>
      <c r="F59" s="128">
        <v>3000</v>
      </c>
      <c r="G59" s="128">
        <v>490000</v>
      </c>
      <c r="H59" s="128"/>
      <c r="I59" s="128"/>
      <c r="J59" s="128"/>
    </row>
    <row r="60" spans="1:10" ht="12.75">
      <c r="A60" s="147">
        <v>32</v>
      </c>
      <c r="B60" s="127" t="s">
        <v>24</v>
      </c>
      <c r="C60" s="120">
        <f>SUM(D60:J60)</f>
        <v>2299000</v>
      </c>
      <c r="D60" s="128">
        <v>301000</v>
      </c>
      <c r="E60" s="128">
        <v>55000</v>
      </c>
      <c r="F60" s="128">
        <v>1088000</v>
      </c>
      <c r="G60" s="128">
        <v>855000</v>
      </c>
      <c r="H60" s="128"/>
      <c r="I60" s="128"/>
      <c r="J60" s="128"/>
    </row>
    <row r="61" spans="1:10" ht="12.75">
      <c r="A61" s="147">
        <v>34</v>
      </c>
      <c r="B61" s="127" t="s">
        <v>28</v>
      </c>
      <c r="C61" s="120">
        <f>SUM(D61:J61)</f>
        <v>18000</v>
      </c>
      <c r="D61" s="128"/>
      <c r="E61" s="128"/>
      <c r="F61" s="128">
        <v>18000</v>
      </c>
      <c r="G61" s="128"/>
      <c r="H61" s="128"/>
      <c r="I61" s="128"/>
      <c r="J61" s="128"/>
    </row>
    <row r="62" spans="1:11" ht="25.5">
      <c r="A62" s="146">
        <v>4</v>
      </c>
      <c r="B62" s="140" t="s">
        <v>30</v>
      </c>
      <c r="C62" s="130">
        <f>C63</f>
        <v>2385000</v>
      </c>
      <c r="D62" s="130">
        <f aca="true" t="shared" si="12" ref="D62:J62">D63</f>
        <v>500000</v>
      </c>
      <c r="E62" s="130">
        <f t="shared" si="12"/>
        <v>0</v>
      </c>
      <c r="F62" s="130">
        <f t="shared" si="12"/>
        <v>80000</v>
      </c>
      <c r="G62" s="130">
        <f t="shared" si="12"/>
        <v>1635000</v>
      </c>
      <c r="H62" s="130">
        <f t="shared" si="12"/>
        <v>170000</v>
      </c>
      <c r="I62" s="130">
        <f t="shared" si="12"/>
        <v>0</v>
      </c>
      <c r="J62" s="130">
        <f t="shared" si="12"/>
        <v>0</v>
      </c>
      <c r="K62" s="161"/>
    </row>
    <row r="63" spans="1:10" ht="25.5">
      <c r="A63" s="147">
        <v>42</v>
      </c>
      <c r="B63" s="127" t="s">
        <v>85</v>
      </c>
      <c r="C63" s="120">
        <f aca="true" t="shared" si="13" ref="C63:H63">C44</f>
        <v>2385000</v>
      </c>
      <c r="D63" s="120">
        <f t="shared" si="13"/>
        <v>500000</v>
      </c>
      <c r="E63" s="120">
        <f t="shared" si="13"/>
        <v>0</v>
      </c>
      <c r="F63" s="120">
        <f t="shared" si="13"/>
        <v>80000</v>
      </c>
      <c r="G63" s="120">
        <f t="shared" si="13"/>
        <v>1635000</v>
      </c>
      <c r="H63" s="120">
        <f t="shared" si="13"/>
        <v>170000</v>
      </c>
      <c r="I63" s="128"/>
      <c r="J63" s="128"/>
    </row>
    <row r="64" spans="1:10" ht="12.75">
      <c r="A64" s="126"/>
      <c r="B64" s="127"/>
      <c r="C64" s="120"/>
      <c r="D64" s="128"/>
      <c r="E64" s="129"/>
      <c r="F64" s="129"/>
      <c r="G64" s="129"/>
      <c r="H64" s="129"/>
      <c r="I64" s="128"/>
      <c r="J64" s="128"/>
    </row>
    <row r="65" spans="1:10" ht="12.75">
      <c r="A65" s="134"/>
      <c r="B65" s="135" t="s">
        <v>90</v>
      </c>
      <c r="C65" s="136">
        <f aca="true" t="shared" si="14" ref="C65:J65">SUM(C58+C62)</f>
        <v>11070000</v>
      </c>
      <c r="D65" s="136">
        <f>SUM(F65)</f>
        <v>1189000</v>
      </c>
      <c r="E65" s="136">
        <f t="shared" si="14"/>
        <v>55000</v>
      </c>
      <c r="F65" s="136">
        <f t="shared" si="14"/>
        <v>1189000</v>
      </c>
      <c r="G65" s="136">
        <f t="shared" si="14"/>
        <v>2980000</v>
      </c>
      <c r="H65" s="136">
        <f t="shared" si="14"/>
        <v>170000</v>
      </c>
      <c r="I65" s="136">
        <f t="shared" si="14"/>
        <v>0</v>
      </c>
      <c r="J65" s="137">
        <f t="shared" si="14"/>
        <v>0</v>
      </c>
    </row>
    <row r="66" spans="1:10" ht="2.25" customHeight="1">
      <c r="A66" s="149"/>
      <c r="B66" s="150"/>
      <c r="C66" s="151"/>
      <c r="D66" s="151"/>
      <c r="E66" s="151"/>
      <c r="F66" s="151"/>
      <c r="G66" s="151"/>
      <c r="H66" s="151"/>
      <c r="I66" s="151"/>
      <c r="J66" s="152"/>
    </row>
    <row r="67" spans="1:10" ht="12.75" hidden="1">
      <c r="A67" s="149"/>
      <c r="B67" s="150"/>
      <c r="C67" s="151"/>
      <c r="D67" s="151"/>
      <c r="E67" s="151"/>
      <c r="F67" s="151"/>
      <c r="G67" s="151"/>
      <c r="H67" s="151"/>
      <c r="I67" s="151"/>
      <c r="J67" s="152"/>
    </row>
    <row r="68" spans="1:10" ht="12.75" hidden="1">
      <c r="A68" s="149"/>
      <c r="B68" s="150"/>
      <c r="C68" s="151"/>
      <c r="D68" s="151"/>
      <c r="E68" s="151"/>
      <c r="F68" s="151"/>
      <c r="G68" s="151"/>
      <c r="H68" s="151"/>
      <c r="I68" s="151"/>
      <c r="J68" s="152"/>
    </row>
    <row r="69" spans="1:10" ht="33.75" customHeight="1">
      <c r="A69" s="109"/>
      <c r="B69" s="110"/>
      <c r="C69" s="111"/>
      <c r="D69" s="112"/>
      <c r="E69" s="112"/>
      <c r="F69" s="112"/>
      <c r="G69" s="112"/>
      <c r="H69" s="112"/>
      <c r="I69" s="108"/>
      <c r="J69" s="108"/>
    </row>
    <row r="70" spans="1:10" ht="78.75">
      <c r="A70" s="113" t="s">
        <v>19</v>
      </c>
      <c r="B70" s="138" t="s">
        <v>53</v>
      </c>
      <c r="C70" s="139" t="s">
        <v>96</v>
      </c>
      <c r="D70" s="114" t="s">
        <v>91</v>
      </c>
      <c r="E70" s="113" t="s">
        <v>92</v>
      </c>
      <c r="F70" s="113" t="s">
        <v>112</v>
      </c>
      <c r="G70" s="156" t="s">
        <v>113</v>
      </c>
      <c r="H70" s="113" t="s">
        <v>114</v>
      </c>
      <c r="I70" s="113" t="s">
        <v>15</v>
      </c>
      <c r="J70" s="113" t="s">
        <v>16</v>
      </c>
    </row>
    <row r="71" spans="1:10" ht="12.75">
      <c r="A71" s="115"/>
      <c r="B71" s="116" t="s">
        <v>54</v>
      </c>
      <c r="C71" s="117"/>
      <c r="D71" s="117"/>
      <c r="E71" s="117"/>
      <c r="F71" s="117"/>
      <c r="G71" s="117"/>
      <c r="H71" s="117"/>
      <c r="I71" s="117"/>
      <c r="J71" s="117"/>
    </row>
    <row r="72" spans="1:10" ht="12.75">
      <c r="A72" s="118" t="s">
        <v>55</v>
      </c>
      <c r="B72" s="119" t="s">
        <v>56</v>
      </c>
      <c r="C72" s="120"/>
      <c r="D72" s="120"/>
      <c r="E72" s="120"/>
      <c r="F72" s="120"/>
      <c r="G72" s="120"/>
      <c r="H72" s="120"/>
      <c r="I72" s="120"/>
      <c r="J72" s="120"/>
    </row>
    <row r="73" spans="1:10" ht="12.75">
      <c r="A73" s="132">
        <v>3</v>
      </c>
      <c r="B73" s="140" t="s">
        <v>57</v>
      </c>
      <c r="C73" s="130">
        <f aca="true" t="shared" si="15" ref="C73:I73">SUM(C74+C75+C76)</f>
        <v>7790000</v>
      </c>
      <c r="D73" s="130">
        <f t="shared" si="15"/>
        <v>6230000</v>
      </c>
      <c r="E73" s="130">
        <f t="shared" si="15"/>
        <v>55000</v>
      </c>
      <c r="F73" s="130">
        <f t="shared" si="15"/>
        <v>1110000</v>
      </c>
      <c r="G73" s="130">
        <f t="shared" si="15"/>
        <v>385000</v>
      </c>
      <c r="H73" s="130">
        <f t="shared" si="15"/>
        <v>10000</v>
      </c>
      <c r="I73" s="130">
        <f t="shared" si="15"/>
        <v>0</v>
      </c>
      <c r="J73" s="130"/>
    </row>
    <row r="74" spans="1:10" ht="12.75">
      <c r="A74" s="126">
        <v>31</v>
      </c>
      <c r="B74" s="127" t="s">
        <v>20</v>
      </c>
      <c r="C74" s="128">
        <f>SUM(D74:J74)</f>
        <v>6241000</v>
      </c>
      <c r="D74" s="128">
        <v>5930000</v>
      </c>
      <c r="E74" s="128"/>
      <c r="F74" s="128">
        <v>4000</v>
      </c>
      <c r="G74" s="128">
        <v>307000</v>
      </c>
      <c r="H74" s="128"/>
      <c r="I74" s="128"/>
      <c r="J74" s="128"/>
    </row>
    <row r="75" spans="1:10" ht="12.75">
      <c r="A75" s="126">
        <v>32</v>
      </c>
      <c r="B75" s="127" t="s">
        <v>24</v>
      </c>
      <c r="C75" s="128">
        <f>SUM(D75:J75)</f>
        <v>1531000</v>
      </c>
      <c r="D75" s="128">
        <v>300000</v>
      </c>
      <c r="E75" s="128">
        <v>55000</v>
      </c>
      <c r="F75" s="128">
        <v>1088000</v>
      </c>
      <c r="G75" s="128">
        <v>78000</v>
      </c>
      <c r="H75" s="128">
        <v>10000</v>
      </c>
      <c r="I75" s="128"/>
      <c r="J75" s="128"/>
    </row>
    <row r="76" spans="1:10" ht="12.75">
      <c r="A76" s="126">
        <v>34</v>
      </c>
      <c r="B76" s="127" t="s">
        <v>28</v>
      </c>
      <c r="C76" s="128">
        <f>SUM(D76:J76)</f>
        <v>18000</v>
      </c>
      <c r="D76" s="128"/>
      <c r="E76" s="128"/>
      <c r="F76" s="128">
        <v>18000</v>
      </c>
      <c r="G76" s="128"/>
      <c r="H76" s="128"/>
      <c r="I76" s="128"/>
      <c r="J76" s="128"/>
    </row>
    <row r="77" spans="1:10" ht="25.5">
      <c r="A77" s="132">
        <v>4</v>
      </c>
      <c r="B77" s="140" t="s">
        <v>30</v>
      </c>
      <c r="C77" s="130">
        <f aca="true" t="shared" si="16" ref="C77:J77">C78</f>
        <v>1610000</v>
      </c>
      <c r="D77" s="130">
        <f t="shared" si="16"/>
        <v>500000</v>
      </c>
      <c r="E77" s="130">
        <f t="shared" si="16"/>
        <v>0</v>
      </c>
      <c r="F77" s="130">
        <f>F78</f>
        <v>80000</v>
      </c>
      <c r="G77" s="130">
        <f>G78</f>
        <v>835000</v>
      </c>
      <c r="H77" s="130">
        <f t="shared" si="16"/>
        <v>195000</v>
      </c>
      <c r="I77" s="130">
        <f t="shared" si="16"/>
        <v>0</v>
      </c>
      <c r="J77" s="130">
        <f t="shared" si="16"/>
        <v>0</v>
      </c>
    </row>
    <row r="78" spans="1:10" ht="25.5">
      <c r="A78" s="126">
        <v>42</v>
      </c>
      <c r="B78" s="127" t="s">
        <v>85</v>
      </c>
      <c r="C78" s="128">
        <f>SUM(D78:J78)</f>
        <v>1610000</v>
      </c>
      <c r="D78" s="128">
        <v>500000</v>
      </c>
      <c r="E78" s="128"/>
      <c r="F78" s="128">
        <v>80000</v>
      </c>
      <c r="G78" s="128">
        <v>835000</v>
      </c>
      <c r="H78" s="128">
        <v>195000</v>
      </c>
      <c r="I78" s="128"/>
      <c r="J78" s="128"/>
    </row>
    <row r="79" spans="1:10" ht="12.75">
      <c r="A79" s="126"/>
      <c r="B79" s="127"/>
      <c r="C79" s="120"/>
      <c r="D79" s="128"/>
      <c r="E79" s="129"/>
      <c r="F79" s="129"/>
      <c r="G79" s="129"/>
      <c r="H79" s="129"/>
      <c r="I79" s="128"/>
      <c r="J79" s="128"/>
    </row>
    <row r="80" spans="1:10" ht="12.75">
      <c r="A80" s="134"/>
      <c r="B80" s="135" t="s">
        <v>90</v>
      </c>
      <c r="C80" s="136">
        <f aca="true" t="shared" si="17" ref="C80:J80">SUM(C73+C77)</f>
        <v>9400000</v>
      </c>
      <c r="D80" s="136">
        <f t="shared" si="17"/>
        <v>6730000</v>
      </c>
      <c r="E80" s="136">
        <f t="shared" si="17"/>
        <v>55000</v>
      </c>
      <c r="F80" s="136">
        <f>SUM(F73+F77)</f>
        <v>1190000</v>
      </c>
      <c r="G80" s="136">
        <f>SUM(G73+G77)</f>
        <v>1220000</v>
      </c>
      <c r="H80" s="136">
        <f t="shared" si="17"/>
        <v>205000</v>
      </c>
      <c r="I80" s="136">
        <f t="shared" si="17"/>
        <v>0</v>
      </c>
      <c r="J80" s="137">
        <f t="shared" si="17"/>
        <v>0</v>
      </c>
    </row>
    <row r="81" spans="1:10" ht="12.75">
      <c r="A81" s="61"/>
      <c r="B81" s="7"/>
      <c r="C81" s="3"/>
      <c r="D81" s="3"/>
      <c r="E81" s="3"/>
      <c r="F81" s="3"/>
      <c r="G81" s="3"/>
      <c r="H81" s="3"/>
      <c r="I81" s="3"/>
      <c r="J81" s="3"/>
    </row>
    <row r="82" spans="1:10" ht="12.75">
      <c r="A82" s="61"/>
      <c r="B82" s="7"/>
      <c r="C82" s="3"/>
      <c r="D82" s="3"/>
      <c r="E82" s="3"/>
      <c r="F82" s="3"/>
      <c r="G82" s="3"/>
      <c r="H82" s="3"/>
      <c r="I82" s="3"/>
      <c r="J82" s="3"/>
    </row>
    <row r="83" spans="1:10" ht="78.75">
      <c r="A83" s="113" t="s">
        <v>19</v>
      </c>
      <c r="B83" s="138" t="s">
        <v>53</v>
      </c>
      <c r="C83" s="139" t="s">
        <v>107</v>
      </c>
      <c r="D83" s="114" t="s">
        <v>91</v>
      </c>
      <c r="E83" s="113" t="s">
        <v>92</v>
      </c>
      <c r="F83" s="113" t="s">
        <v>112</v>
      </c>
      <c r="G83" s="156" t="s">
        <v>113</v>
      </c>
      <c r="H83" s="113" t="s">
        <v>114</v>
      </c>
      <c r="I83" s="113" t="s">
        <v>15</v>
      </c>
      <c r="J83" s="113" t="s">
        <v>16</v>
      </c>
    </row>
    <row r="84" spans="1:10" ht="12.75">
      <c r="A84" s="115"/>
      <c r="B84" s="116" t="s">
        <v>54</v>
      </c>
      <c r="C84" s="117"/>
      <c r="D84" s="117"/>
      <c r="E84" s="117"/>
      <c r="F84" s="117"/>
      <c r="G84" s="117"/>
      <c r="H84" s="117"/>
      <c r="I84" s="117"/>
      <c r="J84" s="117"/>
    </row>
    <row r="85" spans="1:10" ht="12.75">
      <c r="A85" s="118" t="s">
        <v>55</v>
      </c>
      <c r="B85" s="119" t="s">
        <v>56</v>
      </c>
      <c r="C85" s="120"/>
      <c r="D85" s="120"/>
      <c r="E85" s="120"/>
      <c r="F85" s="120"/>
      <c r="G85" s="120"/>
      <c r="H85" s="120"/>
      <c r="I85" s="120"/>
      <c r="J85" s="120"/>
    </row>
    <row r="86" spans="1:11" ht="12.75">
      <c r="A86" s="132">
        <v>3</v>
      </c>
      <c r="B86" s="140" t="s">
        <v>57</v>
      </c>
      <c r="C86" s="130">
        <f aca="true" t="shared" si="18" ref="C86:I86">SUM(C87+C88+C89)</f>
        <v>7620000</v>
      </c>
      <c r="D86" s="130">
        <f t="shared" si="18"/>
        <v>6130000</v>
      </c>
      <c r="E86" s="130">
        <f t="shared" si="18"/>
        <v>60000</v>
      </c>
      <c r="F86" s="130">
        <f t="shared" si="18"/>
        <v>1120000</v>
      </c>
      <c r="G86" s="130">
        <f t="shared" si="18"/>
        <v>285000</v>
      </c>
      <c r="H86" s="130">
        <f t="shared" si="18"/>
        <v>25000</v>
      </c>
      <c r="I86" s="130">
        <f t="shared" si="18"/>
        <v>0</v>
      </c>
      <c r="J86" s="130"/>
      <c r="K86" s="161"/>
    </row>
    <row r="87" spans="1:10" ht="12.75">
      <c r="A87" s="126">
        <v>31</v>
      </c>
      <c r="B87" s="127" t="s">
        <v>20</v>
      </c>
      <c r="C87" s="128">
        <f>SUM(D87:J87)</f>
        <v>6088000</v>
      </c>
      <c r="D87" s="128">
        <v>5832000</v>
      </c>
      <c r="E87" s="128"/>
      <c r="F87" s="128">
        <v>14000</v>
      </c>
      <c r="G87" s="128">
        <v>242000</v>
      </c>
      <c r="H87" s="128"/>
      <c r="I87" s="128"/>
      <c r="J87" s="128"/>
    </row>
    <row r="88" spans="1:10" ht="12.75">
      <c r="A88" s="126">
        <v>32</v>
      </c>
      <c r="B88" s="127" t="s">
        <v>24</v>
      </c>
      <c r="C88" s="128">
        <f>SUM(D88:J88)</f>
        <v>1514000</v>
      </c>
      <c r="D88" s="128">
        <v>298000</v>
      </c>
      <c r="E88" s="128">
        <v>60000</v>
      </c>
      <c r="F88" s="128">
        <v>1088000</v>
      </c>
      <c r="G88" s="128">
        <v>43000</v>
      </c>
      <c r="H88" s="128">
        <v>25000</v>
      </c>
      <c r="I88" s="128"/>
      <c r="J88" s="128"/>
    </row>
    <row r="89" spans="1:10" ht="12.75">
      <c r="A89" s="126">
        <v>34</v>
      </c>
      <c r="B89" s="127" t="s">
        <v>28</v>
      </c>
      <c r="C89" s="128">
        <f>SUM(D89:J89)</f>
        <v>18000</v>
      </c>
      <c r="D89" s="128"/>
      <c r="E89" s="128"/>
      <c r="F89" s="128">
        <v>18000</v>
      </c>
      <c r="G89" s="128"/>
      <c r="H89" s="128"/>
      <c r="I89" s="128"/>
      <c r="J89" s="128"/>
    </row>
    <row r="90" spans="1:10" ht="25.5">
      <c r="A90" s="132">
        <v>4</v>
      </c>
      <c r="B90" s="140" t="s">
        <v>30</v>
      </c>
      <c r="C90" s="130">
        <f aca="true" t="shared" si="19" ref="C90:J90">C91</f>
        <v>1610000</v>
      </c>
      <c r="D90" s="130">
        <f t="shared" si="19"/>
        <v>500000</v>
      </c>
      <c r="E90" s="130">
        <f t="shared" si="19"/>
        <v>0</v>
      </c>
      <c r="F90" s="130">
        <f t="shared" si="19"/>
        <v>80000</v>
      </c>
      <c r="G90" s="130">
        <f t="shared" si="19"/>
        <v>850000</v>
      </c>
      <c r="H90" s="130">
        <f t="shared" si="19"/>
        <v>180000</v>
      </c>
      <c r="I90" s="130">
        <f t="shared" si="19"/>
        <v>0</v>
      </c>
      <c r="J90" s="130">
        <f t="shared" si="19"/>
        <v>0</v>
      </c>
    </row>
    <row r="91" spans="1:10" ht="25.5">
      <c r="A91" s="126">
        <v>42</v>
      </c>
      <c r="B91" s="127" t="s">
        <v>85</v>
      </c>
      <c r="C91" s="128">
        <f>SUM(D91:H91)</f>
        <v>1610000</v>
      </c>
      <c r="D91" s="128">
        <v>500000</v>
      </c>
      <c r="E91" s="128"/>
      <c r="F91" s="128">
        <v>80000</v>
      </c>
      <c r="G91" s="128">
        <v>850000</v>
      </c>
      <c r="H91" s="128">
        <v>180000</v>
      </c>
      <c r="I91" s="128"/>
      <c r="J91" s="128"/>
    </row>
    <row r="92" spans="1:10" ht="12.75">
      <c r="A92" s="126"/>
      <c r="B92" s="127"/>
      <c r="C92" s="120"/>
      <c r="D92" s="128"/>
      <c r="E92" s="129"/>
      <c r="F92" s="129"/>
      <c r="G92" s="129"/>
      <c r="H92" s="129"/>
      <c r="I92" s="128"/>
      <c r="J92" s="128"/>
    </row>
    <row r="93" spans="1:10" ht="12.75">
      <c r="A93" s="134"/>
      <c r="B93" s="135" t="s">
        <v>90</v>
      </c>
      <c r="C93" s="136">
        <f aca="true" t="shared" si="20" ref="C93:J93">SUM(C86+C90)</f>
        <v>9230000</v>
      </c>
      <c r="D93" s="136">
        <f t="shared" si="20"/>
        <v>6630000</v>
      </c>
      <c r="E93" s="136">
        <f t="shared" si="20"/>
        <v>60000</v>
      </c>
      <c r="F93" s="136">
        <f t="shared" si="20"/>
        <v>1200000</v>
      </c>
      <c r="G93" s="136">
        <f t="shared" si="20"/>
        <v>1135000</v>
      </c>
      <c r="H93" s="136">
        <f t="shared" si="20"/>
        <v>205000</v>
      </c>
      <c r="I93" s="136">
        <f t="shared" si="20"/>
        <v>0</v>
      </c>
      <c r="J93" s="137">
        <f t="shared" si="20"/>
        <v>0</v>
      </c>
    </row>
    <row r="94" spans="1:10" ht="12.75">
      <c r="A94" s="61"/>
      <c r="B94" s="7"/>
      <c r="C94" s="3"/>
      <c r="D94" s="3"/>
      <c r="E94" s="3"/>
      <c r="F94" s="3"/>
      <c r="G94" s="3"/>
      <c r="H94" s="3"/>
      <c r="I94" s="3"/>
      <c r="J94" s="3"/>
    </row>
    <row r="95" spans="1:10" ht="12.75">
      <c r="A95" s="61"/>
      <c r="B95" s="7"/>
      <c r="C95" s="3"/>
      <c r="D95" s="3"/>
      <c r="E95" s="3"/>
      <c r="F95" s="3"/>
      <c r="G95" s="3"/>
      <c r="H95" s="3"/>
      <c r="I95" s="3"/>
      <c r="J95" s="3"/>
    </row>
    <row r="96" spans="1:10" ht="12.75">
      <c r="A96" s="61"/>
      <c r="B96" s="7"/>
      <c r="C96" s="3"/>
      <c r="D96" s="3"/>
      <c r="E96" s="3"/>
      <c r="F96" s="3"/>
      <c r="G96" s="3"/>
      <c r="H96" s="3"/>
      <c r="I96" s="3"/>
      <c r="J96" s="3"/>
    </row>
    <row r="97" spans="1:10" ht="12.75">
      <c r="A97" s="61"/>
      <c r="B97" s="7"/>
      <c r="C97" s="3"/>
      <c r="D97" s="3"/>
      <c r="E97" s="3"/>
      <c r="F97" s="3"/>
      <c r="G97" s="3"/>
      <c r="H97" s="3"/>
      <c r="I97" s="3"/>
      <c r="J97" s="3"/>
    </row>
    <row r="98" spans="1:10" ht="12.75">
      <c r="A98" s="61"/>
      <c r="B98" s="7"/>
      <c r="C98" s="3"/>
      <c r="D98" s="3"/>
      <c r="E98" s="3"/>
      <c r="F98" s="3"/>
      <c r="G98" s="3"/>
      <c r="H98" s="3"/>
      <c r="I98" s="3"/>
      <c r="J98" s="3"/>
    </row>
    <row r="99" spans="1:10" ht="12.75">
      <c r="A99" s="61"/>
      <c r="B99" s="7"/>
      <c r="C99" s="3"/>
      <c r="D99" s="3"/>
      <c r="E99" s="3"/>
      <c r="F99" s="3"/>
      <c r="G99" s="3"/>
      <c r="H99" s="3"/>
      <c r="I99" s="3"/>
      <c r="J99" s="3"/>
    </row>
    <row r="100" spans="1:10" ht="12.75">
      <c r="A100" s="61"/>
      <c r="B100" s="7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1"/>
      <c r="B101" s="7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1"/>
      <c r="B102" s="7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1"/>
      <c r="B103" s="7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1"/>
      <c r="B104" s="7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1"/>
      <c r="B105" s="7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1"/>
      <c r="B106" s="7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1"/>
      <c r="B107" s="7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1"/>
      <c r="B108" s="7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1"/>
      <c r="B109" s="7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1"/>
      <c r="B110" s="7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1"/>
      <c r="B111" s="7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1"/>
      <c r="B112" s="7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1"/>
      <c r="B113" s="7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1"/>
      <c r="B114" s="7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1"/>
      <c r="B115" s="7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1"/>
      <c r="B116" s="7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1"/>
      <c r="B117" s="7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1"/>
      <c r="B118" s="7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1"/>
      <c r="B119" s="7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1"/>
      <c r="B120" s="7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1"/>
      <c r="B121" s="7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1"/>
      <c r="B122" s="7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1"/>
      <c r="B123" s="7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1"/>
      <c r="B124" s="7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1"/>
      <c r="B125" s="7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1"/>
      <c r="B126" s="7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1"/>
      <c r="B127" s="7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1"/>
      <c r="B128" s="7"/>
      <c r="C128" s="3"/>
      <c r="D128" s="3"/>
      <c r="E128" s="3"/>
      <c r="F128" s="3"/>
      <c r="G128" s="3"/>
      <c r="H128" s="3"/>
      <c r="I128" s="3"/>
      <c r="J128" s="3"/>
    </row>
  </sheetData>
  <sheetProtection/>
  <mergeCells count="2">
    <mergeCell ref="A1:J1"/>
    <mergeCell ref="A54:J54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Tajnistvo</cp:lastModifiedBy>
  <cp:lastPrinted>2021-09-17T09:02:43Z</cp:lastPrinted>
  <dcterms:created xsi:type="dcterms:W3CDTF">2013-09-11T11:00:21Z</dcterms:created>
  <dcterms:modified xsi:type="dcterms:W3CDTF">2022-02-02T10:15:36Z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