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Radna površina\RAZNI DOPISI\PLANOVI_FINANCIJSKA IZVJEŠĆA\PLANOVI\2024\"/>
    </mc:Choice>
  </mc:AlternateContent>
  <bookViews>
    <workbookView xWindow="0" yWindow="0" windowWidth="28800" windowHeight="115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1" l="1"/>
  <c r="L5" i="1"/>
  <c r="L54" i="1" s="1"/>
  <c r="J54" i="1"/>
  <c r="K46" i="1"/>
  <c r="K5" i="1"/>
  <c r="K54" i="1" s="1"/>
  <c r="J5" i="1"/>
  <c r="D14" i="1" l="1"/>
  <c r="I13" i="1" l="1"/>
  <c r="H13" i="1"/>
  <c r="J7" i="1"/>
  <c r="I7" i="1"/>
  <c r="H7" i="1"/>
  <c r="G7" i="1"/>
  <c r="F7" i="1"/>
  <c r="H18" i="1"/>
  <c r="G13" i="1"/>
  <c r="J9" i="1" l="1"/>
  <c r="I9" i="1"/>
  <c r="H9" i="1"/>
  <c r="G9" i="1"/>
  <c r="F9" i="1"/>
  <c r="E9" i="1"/>
  <c r="E7" i="1"/>
  <c r="D40" i="1" l="1"/>
  <c r="D38" i="1"/>
  <c r="D37" i="1"/>
  <c r="D33" i="1"/>
  <c r="D32" i="1"/>
  <c r="D31" i="1"/>
  <c r="D30" i="1"/>
  <c r="D26" i="1"/>
  <c r="D25" i="1"/>
  <c r="D23" i="1"/>
  <c r="D22" i="1"/>
  <c r="D21" i="1"/>
  <c r="D20" i="1"/>
  <c r="D19" i="1"/>
  <c r="D17" i="1"/>
  <c r="D16" i="1"/>
  <c r="D15" i="1"/>
  <c r="D12" i="1"/>
  <c r="D10" i="1"/>
  <c r="D9" i="1" s="1"/>
  <c r="D8" i="1"/>
  <c r="D7" i="1" s="1"/>
  <c r="D45" i="1" l="1"/>
  <c r="D29" i="1" l="1"/>
  <c r="D28" i="1"/>
  <c r="D27" i="1"/>
  <c r="D53" i="1"/>
  <c r="D51" i="1"/>
  <c r="D42" i="1"/>
  <c r="D41" i="1"/>
  <c r="D39" i="1"/>
  <c r="D35" i="1"/>
  <c r="J24" i="1"/>
  <c r="J50" i="1"/>
  <c r="I50" i="1"/>
  <c r="H50" i="1"/>
  <c r="G50" i="1"/>
  <c r="F50" i="1"/>
  <c r="E14" i="1" l="1"/>
  <c r="E13" i="1" s="1"/>
  <c r="I34" i="1" l="1"/>
  <c r="I36" i="1"/>
  <c r="I24" i="1"/>
  <c r="I52" i="1"/>
  <c r="I44" i="1"/>
  <c r="I43" i="1" s="1"/>
  <c r="I48" i="1"/>
  <c r="J11" i="1"/>
  <c r="J6" i="1" s="1"/>
  <c r="J14" i="1"/>
  <c r="I14" i="1"/>
  <c r="H14" i="1"/>
  <c r="I18" i="1"/>
  <c r="I11" i="1"/>
  <c r="I6" i="1" s="1"/>
  <c r="I5" i="1" s="1"/>
  <c r="J52" i="1"/>
  <c r="H52" i="1"/>
  <c r="G52" i="1"/>
  <c r="F52" i="1"/>
  <c r="E52" i="1"/>
  <c r="E50" i="1"/>
  <c r="G49" i="1"/>
  <c r="F49" i="1"/>
  <c r="F48" i="1" s="1"/>
  <c r="J48" i="1"/>
  <c r="H48" i="1"/>
  <c r="J44" i="1"/>
  <c r="J43" i="1" s="1"/>
  <c r="H44" i="1"/>
  <c r="H43" i="1" s="1"/>
  <c r="G44" i="1"/>
  <c r="F44" i="1"/>
  <c r="F43" i="1" s="1"/>
  <c r="E44" i="1"/>
  <c r="E43" i="1" s="1"/>
  <c r="J36" i="1"/>
  <c r="H36" i="1"/>
  <c r="G36" i="1"/>
  <c r="F36" i="1"/>
  <c r="E36" i="1"/>
  <c r="J34" i="1"/>
  <c r="H34" i="1"/>
  <c r="G34" i="1"/>
  <c r="F34" i="1"/>
  <c r="E34" i="1"/>
  <c r="H24" i="1"/>
  <c r="G24" i="1"/>
  <c r="F24" i="1"/>
  <c r="E24" i="1"/>
  <c r="J18" i="1"/>
  <c r="G18" i="1"/>
  <c r="F18" i="1"/>
  <c r="F13" i="1" s="1"/>
  <c r="E18" i="1"/>
  <c r="G14" i="1"/>
  <c r="F14" i="1"/>
  <c r="H11" i="1"/>
  <c r="H6" i="1" s="1"/>
  <c r="G11" i="1"/>
  <c r="G6" i="1" s="1"/>
  <c r="G5" i="1" s="1"/>
  <c r="F11" i="1"/>
  <c r="F6" i="1" s="1"/>
  <c r="F5" i="1" s="1"/>
  <c r="E11" i="1"/>
  <c r="E6" i="1" s="1"/>
  <c r="E5" i="1" s="1"/>
  <c r="J13" i="1" l="1"/>
  <c r="H5" i="1"/>
  <c r="F47" i="1"/>
  <c r="F46" i="1" s="1"/>
  <c r="I47" i="1"/>
  <c r="I46" i="1" s="1"/>
  <c r="J47" i="1"/>
  <c r="J46" i="1" s="1"/>
  <c r="D24" i="1"/>
  <c r="H47" i="1"/>
  <c r="H46" i="1" s="1"/>
  <c r="D34" i="1"/>
  <c r="D52" i="1"/>
  <c r="G47" i="1"/>
  <c r="G46" i="1" s="1"/>
  <c r="D36" i="1"/>
  <c r="G43" i="1"/>
  <c r="D43" i="1" s="1"/>
  <c r="D44" i="1"/>
  <c r="D18" i="1"/>
  <c r="D49" i="1"/>
  <c r="D50" i="1"/>
  <c r="D11" i="1"/>
  <c r="D6" i="1" s="1"/>
  <c r="E48" i="1"/>
  <c r="D48" i="1" s="1"/>
  <c r="D47" i="1" l="1"/>
  <c r="G54" i="1"/>
  <c r="E47" i="1"/>
  <c r="H54" i="1"/>
  <c r="I54" i="1"/>
  <c r="F54" i="1"/>
  <c r="E46" i="1" l="1"/>
  <c r="D46" i="1" s="1"/>
  <c r="E54" i="1" l="1"/>
  <c r="D54" i="1" s="1"/>
  <c r="D13" i="1" l="1"/>
  <c r="D5" i="1" s="1"/>
</calcChain>
</file>

<file path=xl/sharedStrings.xml><?xml version="1.0" encoding="utf-8"?>
<sst xmlns="http://schemas.openxmlformats.org/spreadsheetml/2006/main" count="77" uniqueCount="77">
  <si>
    <t>GRADSKA KNJIŽNICA ZADAR</t>
  </si>
  <si>
    <t>Naziv aktivnosti</t>
  </si>
  <si>
    <t>RASHODI POSLOVANJA</t>
  </si>
  <si>
    <t>Plaće (Bruto)</t>
  </si>
  <si>
    <t>Ostali rashodi za zaposlene</t>
  </si>
  <si>
    <t>Doprinosi na plaće</t>
  </si>
  <si>
    <t>Doprinos za zdravstveno osiguranje</t>
  </si>
  <si>
    <t>Materijalni rashodi</t>
  </si>
  <si>
    <t>Naknade troškova zaposlenima</t>
  </si>
  <si>
    <t>Naknade za službena putovanja</t>
  </si>
  <si>
    <t>Naknade za prevoz na posao</t>
  </si>
  <si>
    <t>Stručno usavršavanje zaposlenika</t>
  </si>
  <si>
    <t>Rashodi za materijal i energiju</t>
  </si>
  <si>
    <t>Uredski i ostali materijal</t>
  </si>
  <si>
    <t>Energija</t>
  </si>
  <si>
    <t>Materija i djelovi za tekuće održavanje</t>
  </si>
  <si>
    <t>Sitan inventar i auto gume</t>
  </si>
  <si>
    <t>Službena i radna odjeća</t>
  </si>
  <si>
    <t>Rashodi za usluge</t>
  </si>
  <si>
    <t>Uasluge telefona, pošte..</t>
  </si>
  <si>
    <t>Usluge tekućeg i invest.održavanja</t>
  </si>
  <si>
    <t>Usluge promidžbe i informiranja</t>
  </si>
  <si>
    <t>Komunalne uslgue</t>
  </si>
  <si>
    <t>Zakupnine i najamnine</t>
  </si>
  <si>
    <t>Zdaravstveme usluge</t>
  </si>
  <si>
    <t>Intelektualne usluge</t>
  </si>
  <si>
    <t>Računalne usluige</t>
  </si>
  <si>
    <t>Naknade osoba izvan radnog odnosa</t>
  </si>
  <si>
    <t>Naknade osobama izvan radnog odnosa</t>
  </si>
  <si>
    <t>Ostali rashodi poslovanja</t>
  </si>
  <si>
    <t>Naknada članovima Upravnog vijeća</t>
  </si>
  <si>
    <t>Premija osiguranja</t>
  </si>
  <si>
    <t>Reprezentacija</t>
  </si>
  <si>
    <t>Članarine</t>
  </si>
  <si>
    <t>Pristojbe i naknade</t>
  </si>
  <si>
    <t>Ostali rashodi</t>
  </si>
  <si>
    <t>Financijski  rashodi</t>
  </si>
  <si>
    <t>Ostali financijski rashodi</t>
  </si>
  <si>
    <t>Usluge platnog prometa</t>
  </si>
  <si>
    <t>Rashodi za nabavu nefinancijske imovine</t>
  </si>
  <si>
    <t>Rashodi za nabavu proizvedene dugotraje imovine</t>
  </si>
  <si>
    <t>Postrojenja i oprema</t>
  </si>
  <si>
    <t>Uredska oprema i namještaj</t>
  </si>
  <si>
    <t>423</t>
  </si>
  <si>
    <t>Prijevozna sredstva</t>
  </si>
  <si>
    <t>4231</t>
  </si>
  <si>
    <t>Kombi vozilo</t>
  </si>
  <si>
    <t>Knjige, umjetnička djela</t>
  </si>
  <si>
    <t>Knjižnična građa</t>
  </si>
  <si>
    <t>PLAN RASHODA I IZDATAKA PO IZVORIMA</t>
  </si>
  <si>
    <t>3111</t>
  </si>
  <si>
    <t xml:space="preserve">UKUPNO   PRIHODI/RASHODI                              </t>
  </si>
  <si>
    <t xml:space="preserve">Program </t>
  </si>
  <si>
    <t>A1038-01</t>
  </si>
  <si>
    <t>A1038-02</t>
  </si>
  <si>
    <t>A1038-03</t>
  </si>
  <si>
    <t>Ostale usluge(tiskarske i dr)</t>
  </si>
  <si>
    <t>Zadar, listopd 2023.</t>
  </si>
  <si>
    <t>PRIJEDLOG PLANA ZA 2024.</t>
  </si>
  <si>
    <t>312</t>
  </si>
  <si>
    <t>311</t>
  </si>
  <si>
    <t>31</t>
  </si>
  <si>
    <t>Rahodi za zaposlene</t>
  </si>
  <si>
    <t>Ostali radhodi za zaposlene</t>
  </si>
  <si>
    <t>Plaće (bruto)</t>
  </si>
  <si>
    <r>
      <t>Opći prihodi i primici-</t>
    </r>
    <r>
      <rPr>
        <b/>
        <sz val="10"/>
        <color indexed="17"/>
        <rFont val="Arial"/>
        <family val="2"/>
        <charset val="238"/>
      </rPr>
      <t xml:space="preserve"> Grad Zadar - 671-</t>
    </r>
    <r>
      <rPr>
        <b/>
        <sz val="10"/>
        <color indexed="60"/>
        <rFont val="Arial"/>
        <family val="2"/>
        <charset val="238"/>
      </rPr>
      <t>11</t>
    </r>
  </si>
  <si>
    <r>
      <t>Vlastiti prihodi-</t>
    </r>
    <r>
      <rPr>
        <b/>
        <sz val="10"/>
        <color indexed="17"/>
        <rFont val="Arial"/>
        <family val="2"/>
        <charset val="238"/>
      </rPr>
      <t xml:space="preserve"> Najam prostora 661- </t>
    </r>
    <r>
      <rPr>
        <b/>
        <sz val="10"/>
        <color indexed="60"/>
        <rFont val="Arial"/>
        <family val="2"/>
        <charset val="238"/>
      </rPr>
      <t>31</t>
    </r>
  </si>
  <si>
    <r>
      <t xml:space="preserve">Prihodi za posebne namjene- </t>
    </r>
    <r>
      <rPr>
        <b/>
        <sz val="10"/>
        <color indexed="17"/>
        <rFont val="Arial"/>
        <family val="2"/>
        <charset val="238"/>
      </rPr>
      <t>Sufinanciranje-652-</t>
    </r>
    <r>
      <rPr>
        <b/>
        <sz val="10"/>
        <color theme="5" tint="-0.499984740745262"/>
        <rFont val="Arial"/>
        <family val="2"/>
        <charset val="238"/>
      </rPr>
      <t>41</t>
    </r>
  </si>
  <si>
    <r>
      <t>Pomoći-</t>
    </r>
    <r>
      <rPr>
        <b/>
        <sz val="10"/>
        <color indexed="17"/>
        <rFont val="Arial"/>
        <family val="2"/>
        <charset val="238"/>
      </rPr>
      <t>MKRH, ŽUPANIJA             636-</t>
    </r>
    <r>
      <rPr>
        <b/>
        <sz val="10"/>
        <color theme="5" tint="-0.499984740745262"/>
        <rFont val="Arial"/>
        <family val="2"/>
        <charset val="238"/>
      </rPr>
      <t>57</t>
    </r>
  </si>
  <si>
    <r>
      <t xml:space="preserve">Tekuće pomoći iz drž.proračuna/ </t>
    </r>
    <r>
      <rPr>
        <b/>
        <sz val="10"/>
        <color rgb="FF00B050"/>
        <rFont val="Arial"/>
        <family val="2"/>
        <charset val="238"/>
      </rPr>
      <t>Prijenos EU sredstava 638</t>
    </r>
    <r>
      <rPr>
        <b/>
        <sz val="10"/>
        <color indexed="8"/>
        <rFont val="Arial"/>
        <family val="2"/>
        <charset val="238"/>
      </rPr>
      <t>-</t>
    </r>
    <r>
      <rPr>
        <b/>
        <sz val="10"/>
        <color theme="5" tint="-0.499984740745262"/>
        <rFont val="Arial"/>
        <family val="2"/>
        <charset val="238"/>
      </rPr>
      <t>54</t>
    </r>
  </si>
  <si>
    <r>
      <rPr>
        <b/>
        <sz val="10"/>
        <rFont val="Arial"/>
        <family val="2"/>
        <charset val="238"/>
      </rPr>
      <t>Donacije</t>
    </r>
    <r>
      <rPr>
        <b/>
        <sz val="10"/>
        <color indexed="17"/>
        <rFont val="Arial"/>
        <family val="2"/>
        <charset val="238"/>
      </rPr>
      <t xml:space="preserve">  AM . VEL. I OST 663</t>
    </r>
    <r>
      <rPr>
        <b/>
        <sz val="10"/>
        <color indexed="60"/>
        <rFont val="Arial"/>
        <family val="2"/>
        <charset val="238"/>
      </rPr>
      <t>-</t>
    </r>
    <r>
      <rPr>
        <b/>
        <sz val="10"/>
        <color theme="5" tint="-0.499984740745262"/>
        <rFont val="Arial"/>
        <family val="2"/>
        <charset val="238"/>
      </rPr>
      <t>6103</t>
    </r>
  </si>
  <si>
    <t>Ljubica Čolak</t>
  </si>
  <si>
    <t>listopad 2023.</t>
  </si>
  <si>
    <t>v.d. ravnatelja:</t>
  </si>
  <si>
    <t>Doroteja Kamber-Kontić</t>
  </si>
  <si>
    <t>Projekcija za 2026.</t>
  </si>
  <si>
    <t>Projekcija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</si>
</sst>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_-* #,##0_-;\-* #,##0_-;_-* &quot;-&quot;??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sz val="10"/>
      <color theme="5" tint="-0.499984740745262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9" fillId="0" borderId="0" xfId="0" applyFont="1"/>
    <xf numFmtId="0" fontId="0" fillId="0" borderId="0" xfId="0" applyFill="1"/>
    <xf numFmtId="0" fontId="6" fillId="0" borderId="0" xfId="0" applyFont="1" applyFill="1"/>
    <xf numFmtId="0" fontId="6" fillId="0" borderId="0" xfId="0" applyNumberFormat="1" applyFont="1" applyFill="1"/>
    <xf numFmtId="0" fontId="7" fillId="0" borderId="0" xfId="0" applyNumberFormat="1" applyFont="1" applyFill="1"/>
    <xf numFmtId="0" fontId="0" fillId="0" borderId="0" xfId="0" applyFill="1" applyAlignment="1">
      <alignment horizontal="right"/>
    </xf>
    <xf numFmtId="0" fontId="3" fillId="0" borderId="1" xfId="0" applyFont="1" applyBorder="1"/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9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wrapText="1"/>
    </xf>
    <xf numFmtId="0" fontId="10" fillId="0" borderId="1" xfId="0" applyNumberFormat="1" applyFont="1" applyFill="1" applyBorder="1" applyAlignment="1" applyProtection="1">
      <alignment horizontal="right"/>
    </xf>
    <xf numFmtId="0" fontId="10" fillId="9" borderId="1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/>
    <xf numFmtId="165" fontId="10" fillId="0" borderId="1" xfId="1" applyNumberFormat="1" applyFont="1" applyFill="1" applyBorder="1" applyAlignment="1" applyProtection="1">
      <alignment horizontal="center"/>
    </xf>
    <xf numFmtId="165" fontId="10" fillId="0" borderId="1" xfId="1" applyNumberFormat="1" applyFont="1" applyFill="1" applyBorder="1" applyAlignment="1" applyProtection="1">
      <alignment wrapText="1"/>
    </xf>
    <xf numFmtId="165" fontId="10" fillId="0" borderId="1" xfId="1" applyNumberFormat="1" applyFont="1" applyFill="1" applyBorder="1" applyAlignment="1" applyProtection="1">
      <alignment horizontal="right"/>
    </xf>
    <xf numFmtId="165" fontId="10" fillId="9" borderId="1" xfId="1" applyNumberFormat="1" applyFont="1" applyFill="1" applyBorder="1" applyAlignment="1" applyProtection="1"/>
    <xf numFmtId="165" fontId="10" fillId="0" borderId="1" xfId="1" applyNumberFormat="1" applyFont="1" applyFill="1" applyBorder="1" applyAlignment="1" applyProtection="1"/>
    <xf numFmtId="49" fontId="10" fillId="3" borderId="1" xfId="1" applyNumberFormat="1" applyFont="1" applyFill="1" applyBorder="1" applyAlignment="1" applyProtection="1">
      <alignment horizontal="center"/>
    </xf>
    <xf numFmtId="165" fontId="10" fillId="3" borderId="1" xfId="1" applyNumberFormat="1" applyFont="1" applyFill="1" applyBorder="1" applyAlignment="1" applyProtection="1">
      <alignment wrapText="1"/>
    </xf>
    <xf numFmtId="164" fontId="10" fillId="3" borderId="1" xfId="1" applyNumberFormat="1" applyFont="1" applyFill="1" applyBorder="1" applyAlignment="1" applyProtection="1">
      <alignment horizontal="right"/>
    </xf>
    <xf numFmtId="49" fontId="10" fillId="11" borderId="1" xfId="1" applyNumberFormat="1" applyFont="1" applyFill="1" applyBorder="1" applyAlignment="1" applyProtection="1">
      <alignment horizontal="center"/>
    </xf>
    <xf numFmtId="165" fontId="10" fillId="11" borderId="1" xfId="1" applyNumberFormat="1" applyFont="1" applyFill="1" applyBorder="1" applyAlignment="1" applyProtection="1">
      <alignment wrapText="1"/>
    </xf>
    <xf numFmtId="164" fontId="10" fillId="11" borderId="1" xfId="1" applyNumberFormat="1" applyFont="1" applyFill="1" applyBorder="1" applyAlignment="1" applyProtection="1">
      <alignment horizontal="right"/>
    </xf>
    <xf numFmtId="0" fontId="3" fillId="6" borderId="1" xfId="0" applyFont="1" applyFill="1" applyBorder="1"/>
    <xf numFmtId="49" fontId="10" fillId="6" borderId="1" xfId="1" applyNumberFormat="1" applyFont="1" applyFill="1" applyBorder="1" applyAlignment="1" applyProtection="1">
      <alignment horizontal="center"/>
    </xf>
    <xf numFmtId="165" fontId="10" fillId="6" borderId="1" xfId="1" applyNumberFormat="1" applyFont="1" applyFill="1" applyBorder="1" applyAlignment="1" applyProtection="1">
      <alignment wrapText="1"/>
    </xf>
    <xf numFmtId="164" fontId="10" fillId="6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horizontal="center"/>
    </xf>
    <xf numFmtId="49" fontId="16" fillId="0" borderId="1" xfId="1" applyNumberFormat="1" applyFont="1" applyFill="1" applyBorder="1" applyAlignment="1" applyProtection="1">
      <alignment horizontal="center"/>
    </xf>
    <xf numFmtId="165" fontId="16" fillId="0" borderId="1" xfId="1" applyNumberFormat="1" applyFont="1" applyFill="1" applyBorder="1" applyAlignment="1" applyProtection="1">
      <alignment wrapText="1"/>
    </xf>
    <xf numFmtId="164" fontId="16" fillId="0" borderId="1" xfId="1" applyNumberFormat="1" applyFont="1" applyFill="1" applyBorder="1" applyAlignment="1" applyProtection="1">
      <alignment horizontal="right"/>
    </xf>
    <xf numFmtId="164" fontId="16" fillId="9" borderId="1" xfId="1" applyNumberFormat="1" applyFont="1" applyFill="1" applyBorder="1" applyAlignment="1" applyProtection="1"/>
    <xf numFmtId="164" fontId="16" fillId="0" borderId="1" xfId="1" applyNumberFormat="1" applyFont="1" applyFill="1" applyBorder="1" applyAlignment="1" applyProtection="1"/>
    <xf numFmtId="164" fontId="9" fillId="0" borderId="1" xfId="1" applyNumberFormat="1" applyFont="1" applyFill="1" applyBorder="1" applyAlignment="1" applyProtection="1"/>
    <xf numFmtId="0" fontId="3" fillId="6" borderId="1" xfId="0" applyFont="1" applyFill="1" applyBorder="1" applyAlignment="1">
      <alignment horizontal="center"/>
    </xf>
    <xf numFmtId="49" fontId="11" fillId="6" borderId="1" xfId="1" applyNumberFormat="1" applyFont="1" applyFill="1" applyBorder="1" applyAlignment="1" applyProtection="1">
      <alignment horizontal="center"/>
    </xf>
    <xf numFmtId="165" fontId="11" fillId="6" borderId="1" xfId="1" applyNumberFormat="1" applyFont="1" applyFill="1" applyBorder="1" applyAlignment="1" applyProtection="1">
      <alignment wrapText="1"/>
    </xf>
    <xf numFmtId="164" fontId="11" fillId="6" borderId="1" xfId="1" applyNumberFormat="1" applyFont="1" applyFill="1" applyBorder="1" applyAlignment="1" applyProtection="1">
      <alignment horizontal="right"/>
    </xf>
    <xf numFmtId="49" fontId="18" fillId="0" borderId="1" xfId="1" applyNumberFormat="1" applyFont="1" applyFill="1" applyBorder="1" applyAlignment="1" applyProtection="1">
      <alignment horizontal="center"/>
    </xf>
    <xf numFmtId="0" fontId="18" fillId="0" borderId="1" xfId="1" applyNumberFormat="1" applyFont="1" applyFill="1" applyBorder="1" applyAlignment="1" applyProtection="1">
      <alignment wrapText="1"/>
    </xf>
    <xf numFmtId="164" fontId="18" fillId="5" borderId="1" xfId="1" applyNumberFormat="1" applyFont="1" applyFill="1" applyBorder="1" applyAlignment="1" applyProtection="1"/>
    <xf numFmtId="0" fontId="18" fillId="5" borderId="1" xfId="1" applyNumberFormat="1" applyFont="1" applyFill="1" applyBorder="1" applyAlignment="1" applyProtection="1"/>
    <xf numFmtId="49" fontId="10" fillId="4" borderId="1" xfId="1" applyNumberFormat="1" applyFont="1" applyFill="1" applyBorder="1" applyAlignment="1" applyProtection="1">
      <alignment horizontal="center"/>
    </xf>
    <xf numFmtId="165" fontId="10" fillId="4" borderId="1" xfId="1" applyNumberFormat="1" applyFont="1" applyFill="1" applyBorder="1" applyAlignment="1" applyProtection="1">
      <alignment wrapText="1"/>
    </xf>
    <xf numFmtId="164" fontId="10" fillId="4" borderId="1" xfId="1" applyNumberFormat="1" applyFont="1" applyFill="1" applyBorder="1" applyAlignment="1" applyProtection="1">
      <alignment horizontal="right"/>
    </xf>
    <xf numFmtId="164" fontId="10" fillId="9" borderId="1" xfId="1" applyNumberFormat="1" applyFont="1" applyFill="1" applyBorder="1" applyAlignment="1" applyProtection="1"/>
    <xf numFmtId="164" fontId="10" fillId="4" borderId="1" xfId="1" applyNumberFormat="1" applyFont="1" applyFill="1" applyBorder="1" applyAlignment="1" applyProtection="1"/>
    <xf numFmtId="165" fontId="18" fillId="0" borderId="1" xfId="1" applyNumberFormat="1" applyFont="1" applyFill="1" applyBorder="1" applyAlignment="1" applyProtection="1">
      <alignment wrapText="1"/>
    </xf>
    <xf numFmtId="164" fontId="18" fillId="0" borderId="1" xfId="1" applyNumberFormat="1" applyFont="1" applyFill="1" applyBorder="1" applyAlignment="1" applyProtection="1"/>
    <xf numFmtId="0" fontId="19" fillId="0" borderId="1" xfId="0" applyFont="1" applyBorder="1"/>
    <xf numFmtId="164" fontId="11" fillId="11" borderId="1" xfId="1" applyNumberFormat="1" applyFont="1" applyFill="1" applyBorder="1" applyAlignment="1" applyProtection="1">
      <alignment horizontal="right"/>
    </xf>
    <xf numFmtId="164" fontId="10" fillId="6" borderId="1" xfId="1" applyNumberFormat="1" applyFont="1" applyFill="1" applyBorder="1" applyAlignment="1" applyProtection="1"/>
    <xf numFmtId="164" fontId="18" fillId="9" borderId="1" xfId="1" applyNumberFormat="1" applyFont="1" applyFill="1" applyBorder="1" applyAlignment="1" applyProtection="1"/>
    <xf numFmtId="4" fontId="16" fillId="9" borderId="1" xfId="1" applyNumberFormat="1" applyFont="1" applyFill="1" applyBorder="1" applyAlignment="1" applyProtection="1"/>
    <xf numFmtId="164" fontId="9" fillId="5" borderId="1" xfId="1" applyNumberFormat="1" applyFont="1" applyFill="1" applyBorder="1" applyAlignment="1" applyProtection="1"/>
    <xf numFmtId="165" fontId="18" fillId="0" borderId="1" xfId="1" applyNumberFormat="1" applyFont="1" applyFill="1" applyBorder="1" applyAlignment="1" applyProtection="1"/>
    <xf numFmtId="165" fontId="10" fillId="6" borderId="1" xfId="1" applyNumberFormat="1" applyFont="1" applyFill="1" applyBorder="1" applyAlignment="1" applyProtection="1"/>
    <xf numFmtId="164" fontId="11" fillId="0" borderId="1" xfId="1" applyNumberFormat="1" applyFont="1" applyFill="1" applyBorder="1" applyAlignment="1" applyProtection="1">
      <alignment horizontal="right"/>
    </xf>
    <xf numFmtId="164" fontId="16" fillId="5" borderId="1" xfId="1" applyNumberFormat="1" applyFont="1" applyFill="1" applyBorder="1" applyAlignment="1" applyProtection="1"/>
    <xf numFmtId="164" fontId="18" fillId="5" borderId="1" xfId="1" applyNumberFormat="1" applyFont="1" applyFill="1" applyBorder="1" applyAlignment="1" applyProtection="1">
      <alignment horizontal="left"/>
    </xf>
    <xf numFmtId="164" fontId="17" fillId="9" borderId="1" xfId="1" applyNumberFormat="1" applyFont="1" applyFill="1" applyBorder="1" applyAlignment="1" applyProtection="1"/>
    <xf numFmtId="164" fontId="10" fillId="5" borderId="1" xfId="1" applyNumberFormat="1" applyFont="1" applyFill="1" applyBorder="1" applyAlignment="1" applyProtection="1"/>
    <xf numFmtId="164" fontId="10" fillId="11" borderId="1" xfId="1" applyNumberFormat="1" applyFont="1" applyFill="1" applyBorder="1" applyAlignment="1" applyProtection="1"/>
    <xf numFmtId="49" fontId="11" fillId="3" borderId="1" xfId="1" applyNumberFormat="1" applyFont="1" applyFill="1" applyBorder="1" applyAlignment="1" applyProtection="1">
      <alignment horizontal="center"/>
    </xf>
    <xf numFmtId="165" fontId="11" fillId="3" borderId="1" xfId="1" applyNumberFormat="1" applyFont="1" applyFill="1" applyBorder="1" applyAlignment="1" applyProtection="1">
      <alignment wrapText="1"/>
    </xf>
    <xf numFmtId="164" fontId="11" fillId="3" borderId="1" xfId="1" applyNumberFormat="1" applyFont="1" applyFill="1" applyBorder="1" applyAlignment="1" applyProtection="1">
      <alignment horizontal="right"/>
    </xf>
    <xf numFmtId="164" fontId="11" fillId="3" borderId="1" xfId="1" applyNumberFormat="1" applyFont="1" applyFill="1" applyBorder="1" applyAlignment="1" applyProtection="1"/>
    <xf numFmtId="164" fontId="11" fillId="10" borderId="1" xfId="1" applyNumberFormat="1" applyFont="1" applyFill="1" applyBorder="1" applyAlignment="1" applyProtection="1"/>
    <xf numFmtId="0" fontId="11" fillId="3" borderId="1" xfId="1" applyNumberFormat="1" applyFont="1" applyFill="1" applyBorder="1" applyAlignment="1" applyProtection="1"/>
    <xf numFmtId="49" fontId="10" fillId="8" borderId="1" xfId="1" applyNumberFormat="1" applyFont="1" applyFill="1" applyBorder="1" applyAlignment="1" applyProtection="1">
      <alignment horizontal="center"/>
    </xf>
    <xf numFmtId="165" fontId="10" fillId="8" borderId="1" xfId="1" applyNumberFormat="1" applyFont="1" applyFill="1" applyBorder="1" applyAlignment="1" applyProtection="1">
      <alignment wrapText="1"/>
    </xf>
    <xf numFmtId="164" fontId="11" fillId="8" borderId="1" xfId="1" applyNumberFormat="1" applyFont="1" applyFill="1" applyBorder="1" applyAlignment="1" applyProtection="1">
      <alignment horizontal="right"/>
    </xf>
    <xf numFmtId="164" fontId="10" fillId="0" borderId="1" xfId="1" applyNumberFormat="1" applyFont="1" applyFill="1" applyBorder="1" applyAlignment="1" applyProtection="1"/>
    <xf numFmtId="164" fontId="9" fillId="9" borderId="1" xfId="1" applyNumberFormat="1" applyFont="1" applyFill="1" applyBorder="1" applyAlignment="1" applyProtection="1"/>
    <xf numFmtId="164" fontId="20" fillId="0" borderId="1" xfId="1" applyNumberFormat="1" applyFont="1" applyFill="1" applyBorder="1" applyAlignment="1" applyProtection="1"/>
    <xf numFmtId="164" fontId="21" fillId="5" borderId="1" xfId="1" applyNumberFormat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11" fillId="7" borderId="1" xfId="0" applyFont="1" applyFill="1" applyBorder="1" applyAlignment="1">
      <alignment horizontal="right"/>
    </xf>
    <xf numFmtId="165" fontId="11" fillId="7" borderId="1" xfId="1" applyNumberFormat="1" applyFont="1" applyFill="1" applyBorder="1" applyAlignment="1" applyProtection="1">
      <alignment horizontal="center" wrapText="1"/>
    </xf>
    <xf numFmtId="4" fontId="22" fillId="7" borderId="1" xfId="0" applyNumberFormat="1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horizontal="right"/>
    </xf>
    <xf numFmtId="4" fontId="11" fillId="7" borderId="1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0" fontId="8" fillId="0" borderId="0" xfId="0" applyFont="1" applyFill="1"/>
    <xf numFmtId="0" fontId="7" fillId="0" borderId="0" xfId="0" applyFont="1" applyFill="1"/>
    <xf numFmtId="0" fontId="23" fillId="0" borderId="1" xfId="0" applyNumberFormat="1" applyFont="1" applyFill="1" applyBorder="1" applyAlignment="1" applyProtection="1">
      <alignment horizontal="right" vertical="center" wrapTex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topLeftCell="A37" zoomScale="85" zoomScaleNormal="85" workbookViewId="0">
      <selection activeCell="L12" sqref="L12"/>
    </sheetView>
  </sheetViews>
  <sheetFormatPr defaultRowHeight="15" x14ac:dyDescent="0.25"/>
  <cols>
    <col min="1" max="1" width="8.28515625" customWidth="1"/>
    <col min="2" max="2" width="6.28515625" customWidth="1"/>
    <col min="3" max="3" width="21.140625" customWidth="1"/>
    <col min="4" max="4" width="14.85546875" style="1" customWidth="1"/>
    <col min="5" max="5" width="12.7109375" customWidth="1"/>
    <col min="6" max="6" width="13.140625" customWidth="1"/>
    <col min="7" max="7" width="11.7109375" customWidth="1"/>
    <col min="8" max="8" width="11.28515625" customWidth="1"/>
    <col min="9" max="9" width="12.28515625" customWidth="1"/>
    <col min="10" max="10" width="11" customWidth="1"/>
    <col min="11" max="11" width="14.85546875" customWidth="1"/>
    <col min="12" max="12" width="14.7109375" customWidth="1"/>
  </cols>
  <sheetData>
    <row r="1" spans="1:14" x14ac:dyDescent="0.25">
      <c r="A1" s="6"/>
      <c r="B1" s="98" t="s">
        <v>49</v>
      </c>
      <c r="C1" s="98"/>
      <c r="D1" s="98"/>
      <c r="E1" s="98"/>
      <c r="F1" s="98"/>
      <c r="G1" s="98"/>
      <c r="H1" s="98"/>
      <c r="I1" s="98"/>
      <c r="J1" s="98"/>
      <c r="K1" s="92"/>
      <c r="L1" s="92"/>
    </row>
    <row r="2" spans="1:14" ht="73.5" customHeight="1" x14ac:dyDescent="0.25">
      <c r="A2" s="13"/>
      <c r="B2" s="14"/>
      <c r="C2" s="15" t="s">
        <v>0</v>
      </c>
      <c r="D2" s="96" t="s">
        <v>58</v>
      </c>
      <c r="E2" s="16" t="s">
        <v>65</v>
      </c>
      <c r="F2" s="14" t="s">
        <v>66</v>
      </c>
      <c r="G2" s="14" t="s">
        <v>67</v>
      </c>
      <c r="H2" s="14" t="s">
        <v>68</v>
      </c>
      <c r="I2" s="14" t="s">
        <v>69</v>
      </c>
      <c r="J2" s="14" t="s">
        <v>70</v>
      </c>
      <c r="K2" s="97" t="s">
        <v>76</v>
      </c>
      <c r="L2" s="97" t="s">
        <v>75</v>
      </c>
    </row>
    <row r="3" spans="1:14" x14ac:dyDescent="0.25">
      <c r="A3" s="13"/>
      <c r="B3" s="17">
        <v>1038</v>
      </c>
      <c r="C3" s="18" t="s">
        <v>52</v>
      </c>
      <c r="D3" s="19"/>
      <c r="E3" s="20"/>
      <c r="F3" s="21"/>
      <c r="G3" s="21"/>
      <c r="H3" s="21"/>
      <c r="I3" s="21"/>
      <c r="J3" s="21"/>
      <c r="K3" s="21"/>
      <c r="L3" s="21"/>
    </row>
    <row r="4" spans="1:14" x14ac:dyDescent="0.25">
      <c r="A4" s="22" t="s">
        <v>53</v>
      </c>
      <c r="B4" s="22"/>
      <c r="C4" s="23" t="s">
        <v>1</v>
      </c>
      <c r="D4" s="24"/>
      <c r="E4" s="25"/>
      <c r="F4" s="26"/>
      <c r="G4" s="26"/>
      <c r="H4" s="26"/>
      <c r="I4" s="26"/>
      <c r="J4" s="26"/>
      <c r="K4" s="26"/>
      <c r="L4" s="26"/>
    </row>
    <row r="5" spans="1:14" ht="26.25" x14ac:dyDescent="0.25">
      <c r="A5" s="13"/>
      <c r="B5" s="27">
        <v>3</v>
      </c>
      <c r="C5" s="28" t="s">
        <v>2</v>
      </c>
      <c r="D5" s="29">
        <f t="shared" ref="D5:L5" si="0">SUM(D6+D13+D43)</f>
        <v>1398000</v>
      </c>
      <c r="E5" s="29">
        <f t="shared" si="0"/>
        <v>1165100</v>
      </c>
      <c r="F5" s="29">
        <f t="shared" si="0"/>
        <v>8000</v>
      </c>
      <c r="G5" s="29">
        <f t="shared" si="0"/>
        <v>176900</v>
      </c>
      <c r="H5" s="29">
        <f t="shared" si="0"/>
        <v>45000</v>
      </c>
      <c r="I5" s="29">
        <f t="shared" si="0"/>
        <v>0</v>
      </c>
      <c r="J5" s="29">
        <f t="shared" si="0"/>
        <v>3000</v>
      </c>
      <c r="K5" s="29">
        <f t="shared" si="0"/>
        <v>1404025.5</v>
      </c>
      <c r="L5" s="29">
        <f t="shared" si="0"/>
        <v>1410025.5</v>
      </c>
    </row>
    <row r="6" spans="1:14" x14ac:dyDescent="0.25">
      <c r="A6" s="13"/>
      <c r="B6" s="30" t="s">
        <v>61</v>
      </c>
      <c r="C6" s="31" t="s">
        <v>62</v>
      </c>
      <c r="D6" s="32">
        <f>D7+D9+D11</f>
        <v>1142500</v>
      </c>
      <c r="E6" s="32">
        <f>E7+E9+E11</f>
        <v>1109500</v>
      </c>
      <c r="F6" s="32">
        <f t="shared" ref="F6:J6" si="1">F7+F9+F11</f>
        <v>0</v>
      </c>
      <c r="G6" s="32">
        <f t="shared" si="1"/>
        <v>0</v>
      </c>
      <c r="H6" s="32">
        <f t="shared" si="1"/>
        <v>33000</v>
      </c>
      <c r="I6" s="32">
        <f t="shared" si="1"/>
        <v>0</v>
      </c>
      <c r="J6" s="32">
        <f t="shared" si="1"/>
        <v>0</v>
      </c>
      <c r="K6" s="32">
        <v>1148525.5</v>
      </c>
      <c r="L6" s="32">
        <v>1154525.5</v>
      </c>
    </row>
    <row r="7" spans="1:14" x14ac:dyDescent="0.25">
      <c r="A7" s="33"/>
      <c r="B7" s="34" t="s">
        <v>60</v>
      </c>
      <c r="C7" s="35" t="s">
        <v>64</v>
      </c>
      <c r="D7" s="36">
        <f>D8</f>
        <v>903000</v>
      </c>
      <c r="E7" s="36">
        <f t="shared" ref="E7:J7" si="2">E8</f>
        <v>875000</v>
      </c>
      <c r="F7" s="36">
        <f t="shared" si="2"/>
        <v>0</v>
      </c>
      <c r="G7" s="36">
        <f t="shared" si="2"/>
        <v>0</v>
      </c>
      <c r="H7" s="36">
        <f t="shared" si="2"/>
        <v>28000</v>
      </c>
      <c r="I7" s="36">
        <f t="shared" si="2"/>
        <v>0</v>
      </c>
      <c r="J7" s="36">
        <f t="shared" si="2"/>
        <v>0</v>
      </c>
      <c r="K7" s="36"/>
      <c r="L7" s="36"/>
      <c r="M7" s="8"/>
      <c r="N7" s="8"/>
    </row>
    <row r="8" spans="1:14" x14ac:dyDescent="0.25">
      <c r="A8" s="37"/>
      <c r="B8" s="38" t="s">
        <v>50</v>
      </c>
      <c r="C8" s="39" t="s">
        <v>3</v>
      </c>
      <c r="D8" s="40">
        <f>SUM(E8:J8)</f>
        <v>903000</v>
      </c>
      <c r="E8" s="41">
        <v>875000</v>
      </c>
      <c r="F8" s="42"/>
      <c r="G8" s="42"/>
      <c r="H8" s="42">
        <v>28000</v>
      </c>
      <c r="I8" s="43"/>
      <c r="J8" s="42"/>
      <c r="K8" s="42"/>
      <c r="L8" s="42"/>
      <c r="M8" s="8"/>
      <c r="N8" s="8"/>
    </row>
    <row r="9" spans="1:14" ht="26.25" x14ac:dyDescent="0.25">
      <c r="A9" s="44"/>
      <c r="B9" s="45" t="s">
        <v>59</v>
      </c>
      <c r="C9" s="46" t="s">
        <v>63</v>
      </c>
      <c r="D9" s="47">
        <f>D10</f>
        <v>91500</v>
      </c>
      <c r="E9" s="47">
        <f t="shared" ref="E9:J9" si="3">E10</f>
        <v>91000</v>
      </c>
      <c r="F9" s="47">
        <f t="shared" si="3"/>
        <v>0</v>
      </c>
      <c r="G9" s="47">
        <f t="shared" si="3"/>
        <v>0</v>
      </c>
      <c r="H9" s="47">
        <f t="shared" si="3"/>
        <v>500</v>
      </c>
      <c r="I9" s="47">
        <f t="shared" si="3"/>
        <v>0</v>
      </c>
      <c r="J9" s="47">
        <f t="shared" si="3"/>
        <v>0</v>
      </c>
      <c r="K9" s="47"/>
      <c r="L9" s="47"/>
      <c r="M9" s="8"/>
      <c r="N9" s="8"/>
    </row>
    <row r="10" spans="1:14" ht="15.75" customHeight="1" x14ac:dyDescent="0.25">
      <c r="A10" s="13"/>
      <c r="B10" s="48">
        <v>3121</v>
      </c>
      <c r="C10" s="49" t="s">
        <v>4</v>
      </c>
      <c r="D10" s="40">
        <f>SUM(E10:J10)</f>
        <v>91500</v>
      </c>
      <c r="E10" s="83">
        <v>91000</v>
      </c>
      <c r="F10" s="50"/>
      <c r="G10" s="51"/>
      <c r="H10" s="68">
        <v>500</v>
      </c>
      <c r="I10" s="50"/>
      <c r="J10" s="50"/>
      <c r="K10" s="50"/>
      <c r="L10" s="50"/>
      <c r="M10" s="8"/>
      <c r="N10" s="8"/>
    </row>
    <row r="11" spans="1:14" x14ac:dyDescent="0.25">
      <c r="A11" s="13"/>
      <c r="B11" s="52">
        <v>313</v>
      </c>
      <c r="C11" s="53" t="s">
        <v>5</v>
      </c>
      <c r="D11" s="54">
        <f>SUM(E11:J11)</f>
        <v>148000</v>
      </c>
      <c r="E11" s="55">
        <f t="shared" ref="E11:J11" si="4">SUM(E12:E12)</f>
        <v>143500</v>
      </c>
      <c r="F11" s="56">
        <f t="shared" si="4"/>
        <v>0</v>
      </c>
      <c r="G11" s="56">
        <f t="shared" si="4"/>
        <v>0</v>
      </c>
      <c r="H11" s="56">
        <f t="shared" si="4"/>
        <v>4500</v>
      </c>
      <c r="I11" s="56">
        <f t="shared" si="4"/>
        <v>0</v>
      </c>
      <c r="J11" s="56">
        <f t="shared" si="4"/>
        <v>0</v>
      </c>
      <c r="K11" s="56"/>
      <c r="L11" s="56"/>
      <c r="M11" s="8"/>
      <c r="N11" s="8"/>
    </row>
    <row r="12" spans="1:14" ht="26.25" x14ac:dyDescent="0.25">
      <c r="A12" s="13"/>
      <c r="B12" s="48">
        <v>3132</v>
      </c>
      <c r="C12" s="57" t="s">
        <v>6</v>
      </c>
      <c r="D12" s="40">
        <f>SUM(E12:J12)</f>
        <v>148000</v>
      </c>
      <c r="E12" s="41">
        <v>143500</v>
      </c>
      <c r="F12" s="58"/>
      <c r="G12" s="58"/>
      <c r="H12" s="58">
        <v>4500</v>
      </c>
      <c r="I12" s="58"/>
      <c r="J12" s="58"/>
      <c r="K12" s="58"/>
      <c r="L12" s="58"/>
      <c r="M12" s="8"/>
      <c r="N12" s="8"/>
    </row>
    <row r="13" spans="1:14" x14ac:dyDescent="0.25">
      <c r="A13" s="59" t="s">
        <v>54</v>
      </c>
      <c r="B13" s="30">
        <v>32</v>
      </c>
      <c r="C13" s="31" t="s">
        <v>7</v>
      </c>
      <c r="D13" s="60">
        <f>SUM(D14+D18+D24+D34+D36)</f>
        <v>251500</v>
      </c>
      <c r="E13" s="60">
        <f>SUM(E14+E18+E24+E34+E36)</f>
        <v>55600</v>
      </c>
      <c r="F13" s="60">
        <f t="shared" ref="F13" si="5">SUM(DH14+F18+F24+F34+F36)</f>
        <v>8000</v>
      </c>
      <c r="G13" s="60">
        <f>SUM(G14+G18+G24+G34+G36)</f>
        <v>172900</v>
      </c>
      <c r="H13" s="60">
        <f>SUM(H14+H18+H24+H34+H36)</f>
        <v>12000</v>
      </c>
      <c r="I13" s="60">
        <f t="shared" ref="I13:J13" si="6">SUM(I14+I18+I24+I34+I36)</f>
        <v>0</v>
      </c>
      <c r="J13" s="60">
        <f t="shared" si="6"/>
        <v>3000</v>
      </c>
      <c r="K13" s="60">
        <v>251500</v>
      </c>
      <c r="L13" s="60">
        <v>251500</v>
      </c>
      <c r="M13" s="8"/>
      <c r="N13" s="8"/>
    </row>
    <row r="14" spans="1:14" ht="26.25" x14ac:dyDescent="0.25">
      <c r="A14" s="13"/>
      <c r="B14" s="34">
        <v>321</v>
      </c>
      <c r="C14" s="35" t="s">
        <v>8</v>
      </c>
      <c r="D14" s="54">
        <f>SUM(E14:J14)</f>
        <v>33500</v>
      </c>
      <c r="E14" s="55">
        <f t="shared" ref="E14:J14" si="7">SUM(E15:E17)</f>
        <v>26500</v>
      </c>
      <c r="F14" s="61">
        <f t="shared" si="7"/>
        <v>0</v>
      </c>
      <c r="G14" s="61">
        <f t="shared" si="7"/>
        <v>4600</v>
      </c>
      <c r="H14" s="61">
        <f t="shared" si="7"/>
        <v>1900</v>
      </c>
      <c r="I14" s="61">
        <f t="shared" si="7"/>
        <v>0</v>
      </c>
      <c r="J14" s="61">
        <f t="shared" si="7"/>
        <v>500</v>
      </c>
      <c r="K14" s="61"/>
      <c r="L14" s="61"/>
      <c r="M14" s="8"/>
      <c r="N14" s="8"/>
    </row>
    <row r="15" spans="1:14" ht="26.25" x14ac:dyDescent="0.25">
      <c r="A15" s="13"/>
      <c r="B15" s="48">
        <v>3211</v>
      </c>
      <c r="C15" s="57" t="s">
        <v>9</v>
      </c>
      <c r="D15" s="40">
        <f t="shared" ref="D15:D46" si="8">SUM(E15:J15)</f>
        <v>5000</v>
      </c>
      <c r="E15" s="62"/>
      <c r="F15" s="50"/>
      <c r="G15" s="50">
        <v>3800</v>
      </c>
      <c r="H15" s="50">
        <v>700</v>
      </c>
      <c r="I15" s="50"/>
      <c r="J15" s="50">
        <v>500</v>
      </c>
      <c r="K15" s="50"/>
      <c r="L15" s="50"/>
      <c r="M15" s="8"/>
      <c r="N15" s="8"/>
    </row>
    <row r="16" spans="1:14" ht="21" customHeight="1" x14ac:dyDescent="0.25">
      <c r="A16" s="13"/>
      <c r="B16" s="48">
        <v>3212</v>
      </c>
      <c r="C16" s="57" t="s">
        <v>10</v>
      </c>
      <c r="D16" s="40">
        <f t="shared" si="8"/>
        <v>27000</v>
      </c>
      <c r="E16" s="63">
        <v>26500</v>
      </c>
      <c r="F16" s="50"/>
      <c r="G16" s="64"/>
      <c r="H16" s="50">
        <v>500</v>
      </c>
      <c r="I16" s="50"/>
      <c r="J16" s="50"/>
      <c r="K16" s="50"/>
      <c r="L16" s="50"/>
      <c r="M16" s="8"/>
      <c r="N16" s="8"/>
    </row>
    <row r="17" spans="1:14" x14ac:dyDescent="0.25">
      <c r="A17" s="13"/>
      <c r="B17" s="48">
        <v>3213</v>
      </c>
      <c r="C17" s="65" t="s">
        <v>11</v>
      </c>
      <c r="D17" s="40">
        <f t="shared" si="8"/>
        <v>1500</v>
      </c>
      <c r="E17" s="62"/>
      <c r="F17" s="50"/>
      <c r="G17" s="50">
        <v>800</v>
      </c>
      <c r="H17" s="50">
        <v>700</v>
      </c>
      <c r="I17" s="50"/>
      <c r="J17" s="50"/>
      <c r="K17" s="50"/>
      <c r="L17" s="50"/>
      <c r="M17" s="8"/>
      <c r="N17" s="8"/>
    </row>
    <row r="18" spans="1:14" x14ac:dyDescent="0.25">
      <c r="A18" s="13"/>
      <c r="B18" s="34">
        <v>322</v>
      </c>
      <c r="C18" s="66" t="s">
        <v>12</v>
      </c>
      <c r="D18" s="67">
        <f t="shared" si="8"/>
        <v>97900</v>
      </c>
      <c r="E18" s="55">
        <f t="shared" ref="E18:J18" si="9">SUM(E19:E22)</f>
        <v>25000</v>
      </c>
      <c r="F18" s="61">
        <f t="shared" si="9"/>
        <v>8000</v>
      </c>
      <c r="G18" s="61">
        <f>SUM(G19:G23)</f>
        <v>59000</v>
      </c>
      <c r="H18" s="61">
        <f>SUM(H19:H23)</f>
        <v>5900</v>
      </c>
      <c r="I18" s="61">
        <f>SUM(I19:I23)</f>
        <v>0</v>
      </c>
      <c r="J18" s="61">
        <f t="shared" si="9"/>
        <v>0</v>
      </c>
      <c r="K18" s="61"/>
      <c r="L18" s="61"/>
      <c r="M18" s="8"/>
      <c r="N18" s="8"/>
    </row>
    <row r="19" spans="1:14" ht="26.25" x14ac:dyDescent="0.25">
      <c r="A19" s="13"/>
      <c r="B19" s="48">
        <v>3221</v>
      </c>
      <c r="C19" s="57" t="s">
        <v>13</v>
      </c>
      <c r="D19" s="40">
        <f t="shared" si="8"/>
        <v>27500</v>
      </c>
      <c r="E19" s="62"/>
      <c r="F19" s="50"/>
      <c r="G19" s="50">
        <v>26500</v>
      </c>
      <c r="H19" s="50">
        <v>1000</v>
      </c>
      <c r="I19" s="50"/>
      <c r="J19" s="50"/>
      <c r="K19" s="50"/>
      <c r="L19" s="50"/>
      <c r="M19" s="8"/>
      <c r="N19" s="8"/>
    </row>
    <row r="20" spans="1:14" x14ac:dyDescent="0.25">
      <c r="A20" s="13"/>
      <c r="B20" s="48">
        <v>3223</v>
      </c>
      <c r="C20" s="57" t="s">
        <v>14</v>
      </c>
      <c r="D20" s="40">
        <f t="shared" si="8"/>
        <v>51900</v>
      </c>
      <c r="E20" s="41">
        <v>25000</v>
      </c>
      <c r="F20" s="50">
        <v>8000</v>
      </c>
      <c r="G20" s="68">
        <v>14500</v>
      </c>
      <c r="H20" s="68">
        <v>4400</v>
      </c>
      <c r="I20" s="43">
        <v>0</v>
      </c>
      <c r="J20" s="50"/>
      <c r="K20" s="50"/>
      <c r="L20" s="50"/>
      <c r="M20" s="8"/>
      <c r="N20" s="8"/>
    </row>
    <row r="21" spans="1:14" ht="26.25" x14ac:dyDescent="0.25">
      <c r="A21" s="13"/>
      <c r="B21" s="48">
        <v>3224</v>
      </c>
      <c r="C21" s="57" t="s">
        <v>15</v>
      </c>
      <c r="D21" s="40">
        <f t="shared" si="8"/>
        <v>17000</v>
      </c>
      <c r="E21" s="62"/>
      <c r="F21" s="50"/>
      <c r="G21" s="68">
        <v>16500</v>
      </c>
      <c r="H21" s="50">
        <v>500</v>
      </c>
      <c r="I21" s="50"/>
      <c r="J21" s="50"/>
      <c r="K21" s="50"/>
      <c r="L21" s="50"/>
      <c r="M21" s="8"/>
      <c r="N21" s="8"/>
    </row>
    <row r="22" spans="1:14" ht="12" customHeight="1" x14ac:dyDescent="0.25">
      <c r="A22" s="13"/>
      <c r="B22" s="48">
        <v>3225</v>
      </c>
      <c r="C22" s="57" t="s">
        <v>16</v>
      </c>
      <c r="D22" s="40">
        <f t="shared" si="8"/>
        <v>1000</v>
      </c>
      <c r="E22" s="62"/>
      <c r="F22" s="50"/>
      <c r="G22" s="50">
        <v>1000</v>
      </c>
      <c r="H22" s="50"/>
      <c r="I22" s="50"/>
      <c r="J22" s="50"/>
      <c r="K22" s="50"/>
      <c r="L22" s="50"/>
      <c r="M22" s="8"/>
      <c r="N22" s="8"/>
    </row>
    <row r="23" spans="1:14" ht="26.25" x14ac:dyDescent="0.25">
      <c r="A23" s="13"/>
      <c r="B23" s="48">
        <v>3227</v>
      </c>
      <c r="C23" s="57" t="s">
        <v>17</v>
      </c>
      <c r="D23" s="40">
        <f t="shared" si="8"/>
        <v>500</v>
      </c>
      <c r="E23" s="62"/>
      <c r="F23" s="50"/>
      <c r="G23" s="50">
        <v>500</v>
      </c>
      <c r="H23" s="50"/>
      <c r="I23" s="50"/>
      <c r="J23" s="50"/>
      <c r="K23" s="50"/>
      <c r="L23" s="50"/>
      <c r="M23" s="8"/>
      <c r="N23" s="8"/>
    </row>
    <row r="24" spans="1:14" x14ac:dyDescent="0.25">
      <c r="A24" s="13"/>
      <c r="B24" s="52">
        <v>323</v>
      </c>
      <c r="C24" s="53" t="s">
        <v>18</v>
      </c>
      <c r="D24" s="67">
        <f t="shared" si="8"/>
        <v>89500</v>
      </c>
      <c r="E24" s="55">
        <f>SUM(E25:E33)</f>
        <v>0</v>
      </c>
      <c r="F24" s="56">
        <f>SUM(F25:F33)</f>
        <v>0</v>
      </c>
      <c r="G24" s="56">
        <f>SUM(G25:G33)</f>
        <v>83700</v>
      </c>
      <c r="H24" s="56">
        <f>SUM(H25:H33)</f>
        <v>3800</v>
      </c>
      <c r="I24" s="56">
        <f t="shared" ref="I24:J24" si="10">SUM(I25:I33)</f>
        <v>0</v>
      </c>
      <c r="J24" s="56">
        <f t="shared" si="10"/>
        <v>2000</v>
      </c>
      <c r="K24" s="56"/>
      <c r="L24" s="56"/>
      <c r="M24" s="8"/>
      <c r="N24" s="8"/>
    </row>
    <row r="25" spans="1:14" ht="26.25" x14ac:dyDescent="0.25">
      <c r="A25" s="13"/>
      <c r="B25" s="48">
        <v>3231</v>
      </c>
      <c r="C25" s="57" t="s">
        <v>19</v>
      </c>
      <c r="D25" s="40">
        <f t="shared" si="8"/>
        <v>21000</v>
      </c>
      <c r="E25" s="62"/>
      <c r="F25" s="50"/>
      <c r="G25" s="68">
        <v>20600</v>
      </c>
      <c r="H25" s="50">
        <v>400</v>
      </c>
      <c r="I25" s="50"/>
      <c r="J25" s="50"/>
      <c r="K25" s="50"/>
      <c r="L25" s="50"/>
      <c r="M25" s="8"/>
      <c r="N25" s="8"/>
    </row>
    <row r="26" spans="1:14" ht="21.75" customHeight="1" x14ac:dyDescent="0.25">
      <c r="A26" s="13"/>
      <c r="B26" s="48">
        <v>3232</v>
      </c>
      <c r="C26" s="57" t="s">
        <v>20</v>
      </c>
      <c r="D26" s="40">
        <f t="shared" si="8"/>
        <v>10000</v>
      </c>
      <c r="E26" s="62"/>
      <c r="F26" s="50"/>
      <c r="G26" s="68">
        <v>10000</v>
      </c>
      <c r="H26" s="50"/>
      <c r="I26" s="50"/>
      <c r="J26" s="50"/>
      <c r="K26" s="50"/>
      <c r="L26" s="50"/>
    </row>
    <row r="27" spans="1:14" ht="24.75" customHeight="1" x14ac:dyDescent="0.25">
      <c r="A27" s="13"/>
      <c r="B27" s="48">
        <v>3233</v>
      </c>
      <c r="C27" s="57" t="s">
        <v>21</v>
      </c>
      <c r="D27" s="40">
        <f t="shared" si="8"/>
        <v>3300</v>
      </c>
      <c r="E27" s="62"/>
      <c r="F27" s="50"/>
      <c r="G27" s="50">
        <v>2000</v>
      </c>
      <c r="H27" s="50">
        <v>800</v>
      </c>
      <c r="I27" s="50"/>
      <c r="J27" s="50">
        <v>500</v>
      </c>
      <c r="K27" s="50"/>
      <c r="L27" s="50"/>
    </row>
    <row r="28" spans="1:14" x14ac:dyDescent="0.25">
      <c r="A28" s="13"/>
      <c r="B28" s="48">
        <v>3234</v>
      </c>
      <c r="C28" s="57" t="s">
        <v>22</v>
      </c>
      <c r="D28" s="40">
        <f t="shared" si="8"/>
        <v>12000</v>
      </c>
      <c r="E28" s="62"/>
      <c r="F28" s="50"/>
      <c r="G28" s="68">
        <v>12000</v>
      </c>
      <c r="H28" s="50"/>
      <c r="I28" s="50"/>
      <c r="J28" s="50"/>
      <c r="K28" s="50"/>
      <c r="L28" s="50"/>
    </row>
    <row r="29" spans="1:14" x14ac:dyDescent="0.25">
      <c r="A29" s="13"/>
      <c r="B29" s="48">
        <v>3235</v>
      </c>
      <c r="C29" s="57" t="s">
        <v>23</v>
      </c>
      <c r="D29" s="40">
        <f t="shared" si="8"/>
        <v>1000</v>
      </c>
      <c r="E29" s="62"/>
      <c r="F29" s="50"/>
      <c r="G29" s="50">
        <v>1000</v>
      </c>
      <c r="H29" s="50"/>
      <c r="I29" s="50"/>
      <c r="J29" s="50"/>
      <c r="K29" s="50"/>
      <c r="L29" s="50"/>
    </row>
    <row r="30" spans="1:14" x14ac:dyDescent="0.25">
      <c r="A30" s="13"/>
      <c r="B30" s="48">
        <v>3236</v>
      </c>
      <c r="C30" s="57" t="s">
        <v>24</v>
      </c>
      <c r="D30" s="40">
        <f t="shared" si="8"/>
        <v>200</v>
      </c>
      <c r="E30" s="62"/>
      <c r="F30" s="50"/>
      <c r="G30" s="50">
        <v>200</v>
      </c>
      <c r="H30" s="50"/>
      <c r="I30" s="50"/>
      <c r="J30" s="50"/>
      <c r="K30" s="50"/>
      <c r="L30" s="50"/>
    </row>
    <row r="31" spans="1:14" x14ac:dyDescent="0.25">
      <c r="A31" s="13"/>
      <c r="B31" s="48">
        <v>3237</v>
      </c>
      <c r="C31" s="57" t="s">
        <v>25</v>
      </c>
      <c r="D31" s="40">
        <f t="shared" si="8"/>
        <v>12000</v>
      </c>
      <c r="E31" s="62"/>
      <c r="F31" s="50"/>
      <c r="G31" s="68">
        <v>8900</v>
      </c>
      <c r="H31" s="50">
        <v>1600</v>
      </c>
      <c r="I31" s="50"/>
      <c r="J31" s="42">
        <v>1500</v>
      </c>
      <c r="K31" s="42"/>
      <c r="L31" s="42"/>
    </row>
    <row r="32" spans="1:14" x14ac:dyDescent="0.25">
      <c r="A32" s="13"/>
      <c r="B32" s="48">
        <v>3238</v>
      </c>
      <c r="C32" s="57" t="s">
        <v>26</v>
      </c>
      <c r="D32" s="40">
        <f t="shared" si="8"/>
        <v>16000</v>
      </c>
      <c r="E32" s="62"/>
      <c r="F32" s="50"/>
      <c r="G32" s="50">
        <v>16000</v>
      </c>
      <c r="H32" s="50"/>
      <c r="I32" s="50"/>
      <c r="J32" s="50"/>
      <c r="K32" s="50"/>
      <c r="L32" s="50"/>
    </row>
    <row r="33" spans="1:16" ht="23.25" customHeight="1" x14ac:dyDescent="0.25">
      <c r="A33" s="13"/>
      <c r="B33" s="48">
        <v>3239</v>
      </c>
      <c r="C33" s="57" t="s">
        <v>56</v>
      </c>
      <c r="D33" s="40">
        <f t="shared" si="8"/>
        <v>14000</v>
      </c>
      <c r="E33" s="62"/>
      <c r="F33" s="50"/>
      <c r="G33" s="50">
        <v>13000</v>
      </c>
      <c r="H33" s="50">
        <v>1000</v>
      </c>
      <c r="I33" s="50"/>
      <c r="J33" s="50"/>
      <c r="K33" s="50"/>
      <c r="L33" s="50"/>
    </row>
    <row r="34" spans="1:16" ht="26.25" x14ac:dyDescent="0.25">
      <c r="A34" s="13"/>
      <c r="B34" s="52">
        <v>324</v>
      </c>
      <c r="C34" s="53" t="s">
        <v>27</v>
      </c>
      <c r="D34" s="67">
        <f t="shared" si="8"/>
        <v>800</v>
      </c>
      <c r="E34" s="55">
        <f>E35</f>
        <v>0</v>
      </c>
      <c r="F34" s="56">
        <f>F35</f>
        <v>0</v>
      </c>
      <c r="G34" s="56">
        <f>G35</f>
        <v>400</v>
      </c>
      <c r="H34" s="56">
        <f>H35</f>
        <v>400</v>
      </c>
      <c r="I34" s="56">
        <f>I35</f>
        <v>0</v>
      </c>
      <c r="J34" s="56">
        <f>SUM(M34:M34)</f>
        <v>0</v>
      </c>
      <c r="K34" s="56"/>
      <c r="L34" s="56"/>
    </row>
    <row r="35" spans="1:16" ht="26.25" x14ac:dyDescent="0.25">
      <c r="A35" s="13"/>
      <c r="B35" s="48">
        <v>3241</v>
      </c>
      <c r="C35" s="57" t="s">
        <v>28</v>
      </c>
      <c r="D35" s="40">
        <f t="shared" si="8"/>
        <v>800</v>
      </c>
      <c r="E35" s="62"/>
      <c r="F35" s="50"/>
      <c r="G35" s="50">
        <v>400</v>
      </c>
      <c r="H35" s="50">
        <v>400</v>
      </c>
      <c r="I35" s="50"/>
      <c r="J35" s="69"/>
      <c r="K35" s="69"/>
      <c r="L35" s="69"/>
    </row>
    <row r="36" spans="1:16" ht="26.25" x14ac:dyDescent="0.25">
      <c r="A36" s="13"/>
      <c r="B36" s="52">
        <v>329</v>
      </c>
      <c r="C36" s="53" t="s">
        <v>29</v>
      </c>
      <c r="D36" s="67">
        <f t="shared" si="8"/>
        <v>29800</v>
      </c>
      <c r="E36" s="55">
        <f>SUM(E37:E42)</f>
        <v>4100</v>
      </c>
      <c r="F36" s="56">
        <f t="shared" ref="F36:J36" si="11">SUM(F37:F42)</f>
        <v>0</v>
      </c>
      <c r="G36" s="56">
        <f>SUM(G37:G42)</f>
        <v>25200</v>
      </c>
      <c r="H36" s="56">
        <f t="shared" si="11"/>
        <v>0</v>
      </c>
      <c r="I36" s="56">
        <f>SUM(I37:I42)</f>
        <v>0</v>
      </c>
      <c r="J36" s="56">
        <f t="shared" si="11"/>
        <v>500</v>
      </c>
      <c r="K36" s="56"/>
      <c r="L36" s="56"/>
    </row>
    <row r="37" spans="1:16" ht="26.25" x14ac:dyDescent="0.25">
      <c r="A37" s="13"/>
      <c r="B37" s="48">
        <v>3291</v>
      </c>
      <c r="C37" s="57" t="s">
        <v>30</v>
      </c>
      <c r="D37" s="40">
        <f t="shared" si="8"/>
        <v>4100</v>
      </c>
      <c r="E37" s="41">
        <v>4100</v>
      </c>
      <c r="F37" s="50"/>
      <c r="G37" s="43">
        <v>0</v>
      </c>
      <c r="H37" s="50"/>
      <c r="I37" s="50"/>
      <c r="J37" s="50"/>
      <c r="K37" s="50"/>
      <c r="L37" s="50"/>
      <c r="M37" s="8"/>
      <c r="N37" s="8"/>
      <c r="O37" s="8"/>
      <c r="P37" s="9"/>
    </row>
    <row r="38" spans="1:16" x14ac:dyDescent="0.25">
      <c r="A38" s="13"/>
      <c r="B38" s="48">
        <v>3292</v>
      </c>
      <c r="C38" s="57" t="s">
        <v>31</v>
      </c>
      <c r="D38" s="40">
        <f t="shared" si="8"/>
        <v>18000</v>
      </c>
      <c r="E38" s="62"/>
      <c r="F38" s="71"/>
      <c r="G38" s="50">
        <v>18000</v>
      </c>
      <c r="H38" s="71"/>
      <c r="I38" s="71"/>
      <c r="J38" s="71"/>
      <c r="K38" s="71"/>
      <c r="L38" s="71"/>
      <c r="M38" s="8"/>
      <c r="N38" s="8"/>
      <c r="O38" s="8"/>
      <c r="P38" s="9"/>
    </row>
    <row r="39" spans="1:16" x14ac:dyDescent="0.25">
      <c r="A39" s="13"/>
      <c r="B39" s="48">
        <v>3293</v>
      </c>
      <c r="C39" s="57" t="s">
        <v>32</v>
      </c>
      <c r="D39" s="40">
        <f t="shared" si="8"/>
        <v>3500</v>
      </c>
      <c r="E39" s="62"/>
      <c r="F39" s="50"/>
      <c r="G39" s="68">
        <v>3000</v>
      </c>
      <c r="H39" s="50"/>
      <c r="I39" s="50"/>
      <c r="J39" s="50">
        <v>500</v>
      </c>
      <c r="K39" s="50"/>
      <c r="L39" s="50"/>
      <c r="M39" s="8"/>
      <c r="N39" s="8"/>
      <c r="O39" s="8"/>
      <c r="P39" s="10"/>
    </row>
    <row r="40" spans="1:16" x14ac:dyDescent="0.25">
      <c r="A40" s="13"/>
      <c r="B40" s="48">
        <v>3294</v>
      </c>
      <c r="C40" s="57" t="s">
        <v>33</v>
      </c>
      <c r="D40" s="40">
        <f t="shared" si="8"/>
        <v>200</v>
      </c>
      <c r="E40" s="62"/>
      <c r="F40" s="50"/>
      <c r="G40" s="50">
        <v>200</v>
      </c>
      <c r="H40" s="50"/>
      <c r="I40" s="50"/>
      <c r="J40" s="50"/>
      <c r="K40" s="50"/>
      <c r="L40" s="50"/>
      <c r="M40" s="8"/>
      <c r="N40" s="8"/>
      <c r="O40" s="8"/>
      <c r="P40" s="11"/>
    </row>
    <row r="41" spans="1:16" x14ac:dyDescent="0.25">
      <c r="A41" s="13"/>
      <c r="B41" s="48">
        <v>3295</v>
      </c>
      <c r="C41" s="57" t="s">
        <v>34</v>
      </c>
      <c r="D41" s="40">
        <f t="shared" si="8"/>
        <v>3000</v>
      </c>
      <c r="E41" s="62"/>
      <c r="F41" s="50"/>
      <c r="G41" s="42">
        <v>3000</v>
      </c>
      <c r="H41" s="50"/>
      <c r="I41" s="50"/>
      <c r="J41" s="50"/>
      <c r="K41" s="50"/>
      <c r="L41" s="50"/>
      <c r="M41" s="8"/>
      <c r="N41" s="8"/>
      <c r="O41" s="8"/>
      <c r="P41" s="10"/>
    </row>
    <row r="42" spans="1:16" x14ac:dyDescent="0.25">
      <c r="A42" s="13"/>
      <c r="B42" s="48">
        <v>3299</v>
      </c>
      <c r="C42" s="57" t="s">
        <v>35</v>
      </c>
      <c r="D42" s="40">
        <f t="shared" si="8"/>
        <v>1000</v>
      </c>
      <c r="E42" s="62"/>
      <c r="F42" s="50"/>
      <c r="G42" s="50">
        <v>1000</v>
      </c>
      <c r="H42" s="50"/>
      <c r="I42" s="50"/>
      <c r="J42" s="50"/>
      <c r="K42" s="50"/>
      <c r="L42" s="50"/>
      <c r="M42" s="8"/>
      <c r="N42" s="8"/>
      <c r="O42" s="8"/>
      <c r="P42" s="10"/>
    </row>
    <row r="43" spans="1:16" x14ac:dyDescent="0.25">
      <c r="A43" s="13"/>
      <c r="B43" s="30">
        <v>34</v>
      </c>
      <c r="C43" s="31" t="s">
        <v>36</v>
      </c>
      <c r="D43" s="60">
        <f t="shared" si="8"/>
        <v>4000</v>
      </c>
      <c r="E43" s="72">
        <f>E44</f>
        <v>0</v>
      </c>
      <c r="F43" s="72">
        <f t="shared" ref="F43:J44" si="12">F44</f>
        <v>0</v>
      </c>
      <c r="G43" s="72">
        <f t="shared" si="12"/>
        <v>4000</v>
      </c>
      <c r="H43" s="72">
        <f t="shared" si="12"/>
        <v>0</v>
      </c>
      <c r="I43" s="72">
        <f t="shared" si="12"/>
        <v>0</v>
      </c>
      <c r="J43" s="72">
        <f t="shared" si="12"/>
        <v>0</v>
      </c>
      <c r="K43" s="72">
        <v>4000</v>
      </c>
      <c r="L43" s="72">
        <v>4000</v>
      </c>
      <c r="M43" s="8"/>
      <c r="N43" s="8"/>
      <c r="O43" s="8"/>
      <c r="P43" s="10"/>
    </row>
    <row r="44" spans="1:16" ht="19.5" customHeight="1" x14ac:dyDescent="0.25">
      <c r="A44" s="13"/>
      <c r="B44" s="52">
        <v>343</v>
      </c>
      <c r="C44" s="53" t="s">
        <v>37</v>
      </c>
      <c r="D44" s="67">
        <f t="shared" si="8"/>
        <v>4000</v>
      </c>
      <c r="E44" s="55">
        <f>E45</f>
        <v>0</v>
      </c>
      <c r="F44" s="56">
        <f t="shared" si="12"/>
        <v>0</v>
      </c>
      <c r="G44" s="56">
        <f t="shared" si="12"/>
        <v>4000</v>
      </c>
      <c r="H44" s="56">
        <f t="shared" si="12"/>
        <v>0</v>
      </c>
      <c r="I44" s="56">
        <f t="shared" si="12"/>
        <v>0</v>
      </c>
      <c r="J44" s="56">
        <f t="shared" si="12"/>
        <v>0</v>
      </c>
      <c r="K44" s="56"/>
      <c r="L44" s="56"/>
      <c r="M44" s="8"/>
      <c r="N44" s="8"/>
      <c r="O44" s="8"/>
      <c r="P44" s="11"/>
    </row>
    <row r="45" spans="1:16" ht="26.25" x14ac:dyDescent="0.25">
      <c r="A45" s="13"/>
      <c r="B45" s="48">
        <v>3431</v>
      </c>
      <c r="C45" s="57" t="s">
        <v>38</v>
      </c>
      <c r="D45" s="40">
        <f t="shared" si="8"/>
        <v>4000</v>
      </c>
      <c r="E45" s="62"/>
      <c r="F45" s="50"/>
      <c r="G45" s="68">
        <v>4000</v>
      </c>
      <c r="H45" s="50"/>
      <c r="I45" s="50"/>
      <c r="J45" s="50"/>
      <c r="K45" s="50"/>
      <c r="L45" s="50"/>
      <c r="M45" s="8"/>
      <c r="N45" s="8"/>
      <c r="O45" s="8"/>
      <c r="P45" s="10"/>
    </row>
    <row r="46" spans="1:16" ht="26.25" x14ac:dyDescent="0.25">
      <c r="A46" s="59" t="s">
        <v>55</v>
      </c>
      <c r="B46" s="73">
        <v>4</v>
      </c>
      <c r="C46" s="74" t="s">
        <v>39</v>
      </c>
      <c r="D46" s="75">
        <f t="shared" si="8"/>
        <v>196000</v>
      </c>
      <c r="E46" s="76">
        <f t="shared" ref="E46:L46" si="13">E47</f>
        <v>57000</v>
      </c>
      <c r="F46" s="77">
        <f t="shared" si="13"/>
        <v>0</v>
      </c>
      <c r="G46" s="76">
        <f t="shared" si="13"/>
        <v>0</v>
      </c>
      <c r="H46" s="76">
        <f t="shared" si="13"/>
        <v>124000</v>
      </c>
      <c r="I46" s="78">
        <f t="shared" si="13"/>
        <v>0</v>
      </c>
      <c r="J46" s="76">
        <f t="shared" si="13"/>
        <v>15000</v>
      </c>
      <c r="K46" s="76">
        <f t="shared" si="13"/>
        <v>196000</v>
      </c>
      <c r="L46" s="76">
        <f t="shared" si="13"/>
        <v>196000</v>
      </c>
      <c r="M46" s="8"/>
      <c r="N46" s="8"/>
      <c r="O46" s="8"/>
      <c r="P46" s="10"/>
    </row>
    <row r="47" spans="1:16" ht="33.75" customHeight="1" x14ac:dyDescent="0.25">
      <c r="A47" s="13"/>
      <c r="B47" s="79">
        <v>42</v>
      </c>
      <c r="C47" s="80" t="s">
        <v>40</v>
      </c>
      <c r="D47" s="81">
        <f t="shared" ref="D47:J47" si="14">SUM(D52+D50+D48)</f>
        <v>196000</v>
      </c>
      <c r="E47" s="81">
        <f t="shared" si="14"/>
        <v>57000</v>
      </c>
      <c r="F47" s="81">
        <f t="shared" si="14"/>
        <v>0</v>
      </c>
      <c r="G47" s="81">
        <f t="shared" si="14"/>
        <v>0</v>
      </c>
      <c r="H47" s="81">
        <f t="shared" si="14"/>
        <v>124000</v>
      </c>
      <c r="I47" s="81">
        <f t="shared" si="14"/>
        <v>0</v>
      </c>
      <c r="J47" s="81">
        <f t="shared" si="14"/>
        <v>15000</v>
      </c>
      <c r="K47" s="81">
        <v>196000</v>
      </c>
      <c r="L47" s="81">
        <v>196000</v>
      </c>
      <c r="M47" s="8"/>
      <c r="N47" s="8"/>
      <c r="O47" s="8"/>
      <c r="P47" s="10"/>
    </row>
    <row r="48" spans="1:16" x14ac:dyDescent="0.25">
      <c r="A48" s="13"/>
      <c r="B48" s="52">
        <v>422</v>
      </c>
      <c r="C48" s="53" t="s">
        <v>41</v>
      </c>
      <c r="D48" s="67">
        <f t="shared" ref="D48:D54" si="15">SUM(E48:J48)</f>
        <v>10000</v>
      </c>
      <c r="E48" s="55">
        <f>E49</f>
        <v>0</v>
      </c>
      <c r="F48" s="56">
        <f>F49</f>
        <v>0</v>
      </c>
      <c r="G48" s="56"/>
      <c r="H48" s="56">
        <f>H49</f>
        <v>3000</v>
      </c>
      <c r="I48" s="56">
        <f>I49</f>
        <v>0</v>
      </c>
      <c r="J48" s="56">
        <f>J49</f>
        <v>7000</v>
      </c>
      <c r="K48" s="56"/>
      <c r="L48" s="56"/>
      <c r="M48" s="8"/>
      <c r="N48" s="8"/>
      <c r="O48" s="8"/>
      <c r="P48" s="10"/>
    </row>
    <row r="49" spans="1:16" ht="18.75" customHeight="1" x14ac:dyDescent="0.25">
      <c r="A49" s="13"/>
      <c r="B49" s="48">
        <v>4221</v>
      </c>
      <c r="C49" s="57" t="s">
        <v>42</v>
      </c>
      <c r="D49" s="40">
        <f t="shared" si="15"/>
        <v>10000</v>
      </c>
      <c r="E49" s="55">
        <v>0</v>
      </c>
      <c r="F49" s="82">
        <f>F50</f>
        <v>0</v>
      </c>
      <c r="G49" s="82">
        <f>G50</f>
        <v>0</v>
      </c>
      <c r="H49" s="50">
        <v>3000</v>
      </c>
      <c r="I49" s="50"/>
      <c r="J49" s="50">
        <v>7000</v>
      </c>
      <c r="K49" s="50"/>
      <c r="L49" s="50"/>
      <c r="M49" s="8"/>
      <c r="N49" s="8"/>
      <c r="O49" s="8"/>
      <c r="P49" s="10"/>
    </row>
    <row r="50" spans="1:16" x14ac:dyDescent="0.25">
      <c r="A50" s="13"/>
      <c r="B50" s="34" t="s">
        <v>43</v>
      </c>
      <c r="C50" s="35" t="s">
        <v>44</v>
      </c>
      <c r="D50" s="67">
        <f t="shared" si="15"/>
        <v>0</v>
      </c>
      <c r="E50" s="55">
        <f>E51</f>
        <v>0</v>
      </c>
      <c r="F50" s="55">
        <f t="shared" ref="F50:J50" si="16">F51</f>
        <v>0</v>
      </c>
      <c r="G50" s="55">
        <f t="shared" si="16"/>
        <v>0</v>
      </c>
      <c r="H50" s="55">
        <f t="shared" si="16"/>
        <v>0</v>
      </c>
      <c r="I50" s="55">
        <f t="shared" si="16"/>
        <v>0</v>
      </c>
      <c r="J50" s="55">
        <f t="shared" si="16"/>
        <v>0</v>
      </c>
      <c r="K50" s="55"/>
      <c r="L50" s="55"/>
      <c r="M50" s="8"/>
      <c r="N50" s="8"/>
      <c r="O50" s="8"/>
      <c r="P50" s="10"/>
    </row>
    <row r="51" spans="1:16" ht="11.25" customHeight="1" x14ac:dyDescent="0.25">
      <c r="A51" s="13"/>
      <c r="B51" s="48" t="s">
        <v>45</v>
      </c>
      <c r="C51" s="57" t="s">
        <v>46</v>
      </c>
      <c r="D51" s="40">
        <f t="shared" si="15"/>
        <v>0</v>
      </c>
      <c r="E51" s="83"/>
      <c r="F51" s="50"/>
      <c r="G51" s="50"/>
      <c r="H51" s="50"/>
      <c r="I51" s="84"/>
      <c r="J51" s="50"/>
      <c r="K51" s="50"/>
      <c r="L51" s="50"/>
      <c r="M51" s="8"/>
      <c r="N51" s="8"/>
      <c r="O51" s="8"/>
      <c r="P51" s="8"/>
    </row>
    <row r="52" spans="1:16" ht="26.25" x14ac:dyDescent="0.25">
      <c r="A52" s="13"/>
      <c r="B52" s="52">
        <v>424</v>
      </c>
      <c r="C52" s="53" t="s">
        <v>47</v>
      </c>
      <c r="D52" s="67">
        <f t="shared" si="15"/>
        <v>186000</v>
      </c>
      <c r="E52" s="55">
        <f>E53</f>
        <v>57000</v>
      </c>
      <c r="F52" s="56">
        <f t="shared" ref="F52:J52" si="17">F53</f>
        <v>0</v>
      </c>
      <c r="G52" s="56">
        <f t="shared" si="17"/>
        <v>0</v>
      </c>
      <c r="H52" s="56">
        <f t="shared" si="17"/>
        <v>121000</v>
      </c>
      <c r="I52" s="56">
        <f t="shared" si="17"/>
        <v>0</v>
      </c>
      <c r="J52" s="56">
        <f t="shared" si="17"/>
        <v>8000</v>
      </c>
      <c r="K52" s="56"/>
      <c r="L52" s="56"/>
      <c r="M52" s="8"/>
      <c r="N52" s="8"/>
      <c r="O52" s="8"/>
      <c r="P52" s="8"/>
    </row>
    <row r="53" spans="1:16" x14ac:dyDescent="0.25">
      <c r="A53" s="13"/>
      <c r="B53" s="48">
        <v>4241</v>
      </c>
      <c r="C53" s="57" t="s">
        <v>48</v>
      </c>
      <c r="D53" s="40">
        <f t="shared" si="15"/>
        <v>186000</v>
      </c>
      <c r="E53" s="70">
        <v>57000</v>
      </c>
      <c r="F53" s="50"/>
      <c r="G53" s="85"/>
      <c r="H53" s="50">
        <v>121000</v>
      </c>
      <c r="I53" s="50"/>
      <c r="J53" s="50">
        <v>8000</v>
      </c>
      <c r="K53" s="50"/>
      <c r="L53" s="50"/>
      <c r="M53" s="8"/>
      <c r="N53" s="8"/>
      <c r="O53" s="8"/>
      <c r="P53" s="8"/>
    </row>
    <row r="54" spans="1:16" s="1" customFormat="1" ht="19.5" customHeight="1" x14ac:dyDescent="0.25">
      <c r="A54" s="86"/>
      <c r="B54" s="87"/>
      <c r="C54" s="88" t="s">
        <v>51</v>
      </c>
      <c r="D54" s="67">
        <f t="shared" si="15"/>
        <v>1594000</v>
      </c>
      <c r="E54" s="89">
        <f t="shared" ref="E54:L54" si="18">E5+E46</f>
        <v>1222100</v>
      </c>
      <c r="F54" s="90">
        <f t="shared" si="18"/>
        <v>8000</v>
      </c>
      <c r="G54" s="90">
        <f t="shared" si="18"/>
        <v>176900</v>
      </c>
      <c r="H54" s="90">
        <f t="shared" si="18"/>
        <v>169000</v>
      </c>
      <c r="I54" s="90">
        <f t="shared" si="18"/>
        <v>0</v>
      </c>
      <c r="J54" s="91">
        <f t="shared" si="18"/>
        <v>18000</v>
      </c>
      <c r="K54" s="91">
        <f t="shared" si="18"/>
        <v>1600025.5</v>
      </c>
      <c r="L54" s="91">
        <f t="shared" si="18"/>
        <v>1606025.5</v>
      </c>
      <c r="M54" s="12"/>
      <c r="N54" s="12"/>
      <c r="O54" s="12"/>
      <c r="P54" s="12"/>
    </row>
    <row r="55" spans="1:16" x14ac:dyDescent="0.25">
      <c r="A55" s="4" t="s">
        <v>57</v>
      </c>
      <c r="B55" s="4" t="s">
        <v>71</v>
      </c>
      <c r="C55" s="4"/>
      <c r="D55" s="5"/>
      <c r="E55" s="4"/>
      <c r="F55" s="4"/>
      <c r="G55" s="4"/>
      <c r="H55" s="4"/>
      <c r="I55" s="7"/>
      <c r="J55" s="4"/>
      <c r="K55" s="4"/>
      <c r="L55" s="4"/>
    </row>
    <row r="56" spans="1:16" x14ac:dyDescent="0.25">
      <c r="A56" s="2"/>
      <c r="B56" s="2"/>
      <c r="C56" s="2" t="s">
        <v>72</v>
      </c>
      <c r="D56" s="3"/>
      <c r="E56" s="2"/>
      <c r="F56" s="2" t="s">
        <v>73</v>
      </c>
      <c r="G56" s="2"/>
      <c r="H56" s="2"/>
      <c r="I56" s="2"/>
      <c r="J56" s="2"/>
      <c r="K56" s="2"/>
      <c r="L56" s="2"/>
    </row>
    <row r="57" spans="1:16" x14ac:dyDescent="0.25">
      <c r="A57" s="2"/>
      <c r="B57" s="2"/>
      <c r="C57" s="2"/>
      <c r="D57" s="3"/>
      <c r="E57" s="2"/>
      <c r="F57" s="93" t="s">
        <v>74</v>
      </c>
      <c r="G57" s="94"/>
      <c r="H57" s="94"/>
      <c r="I57" s="94"/>
      <c r="J57" s="94"/>
      <c r="K57" s="94"/>
      <c r="L57" s="94"/>
    </row>
    <row r="58" spans="1:16" x14ac:dyDescent="0.25">
      <c r="F58" s="8"/>
      <c r="G58" s="95"/>
      <c r="H58" s="95"/>
      <c r="I58" s="95"/>
      <c r="J58" s="95"/>
      <c r="K58" s="95"/>
      <c r="L58" s="95"/>
    </row>
    <row r="59" spans="1:16" x14ac:dyDescent="0.25">
      <c r="F59" s="8"/>
      <c r="G59" s="95"/>
      <c r="H59" s="95"/>
      <c r="I59" s="95"/>
      <c r="J59" s="95"/>
      <c r="K59" s="95"/>
      <c r="L59" s="95"/>
    </row>
    <row r="60" spans="1:16" x14ac:dyDescent="0.25">
      <c r="F60" s="8"/>
      <c r="G60" s="95"/>
      <c r="H60" s="95"/>
      <c r="I60" s="95"/>
      <c r="J60" s="95"/>
      <c r="K60" s="95"/>
      <c r="L60" s="95"/>
    </row>
  </sheetData>
  <mergeCells count="1">
    <mergeCell ref="B1:J1"/>
  </mergeCells>
  <pageMargins left="0.7" right="0.7" top="0.75" bottom="0.75" header="0.3" footer="0.3"/>
  <pageSetup paperSize="9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</dc:creator>
  <cp:lastModifiedBy>Tajnistvo</cp:lastModifiedBy>
  <cp:lastPrinted>2023-10-24T09:48:10Z</cp:lastPrinted>
  <dcterms:created xsi:type="dcterms:W3CDTF">2022-10-17T08:50:27Z</dcterms:created>
  <dcterms:modified xsi:type="dcterms:W3CDTF">2023-10-30T13:26:03Z</dcterms:modified>
</cp:coreProperties>
</file>