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vanaAndiva\Downloads\"/>
    </mc:Choice>
  </mc:AlternateContent>
  <xr:revisionPtr revIDLastSave="0" documentId="13_ncr:1_{6AE124BE-F5DE-4880-9B7B-CF304EB49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1" r:id="rId1"/>
    <sheet name="B" sheetId="2" r:id="rId2"/>
    <sheet name="C" sheetId="3" r:id="rId3"/>
    <sheet name="Rekapitulacij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6" i="3" l="1"/>
  <c r="E6" i="2"/>
  <c r="E7" i="2" s="1"/>
  <c r="E17" i="2" s="1"/>
  <c r="G28" i="1"/>
  <c r="G15" i="1"/>
  <c r="D9" i="3"/>
  <c r="D8" i="3"/>
  <c r="D7" i="3"/>
  <c r="E14" i="2"/>
  <c r="E15" i="2" s="1"/>
  <c r="G39" i="1"/>
  <c r="G40" i="1" s="1"/>
  <c r="G33" i="1"/>
  <c r="G32" i="1"/>
  <c r="G31" i="1"/>
  <c r="G30" i="1"/>
  <c r="G29" i="1"/>
  <c r="G22" i="1"/>
  <c r="G21" i="1"/>
  <c r="G20" i="1"/>
  <c r="G19" i="1"/>
  <c r="G18" i="1"/>
  <c r="G17" i="1"/>
  <c r="G16" i="1"/>
  <c r="H9" i="1"/>
  <c r="H8" i="1"/>
  <c r="H7" i="1"/>
  <c r="H6" i="1"/>
  <c r="G34" i="1" l="1"/>
  <c r="G43" i="1" s="1"/>
  <c r="G23" i="1"/>
  <c r="H10" i="1"/>
  <c r="D10" i="3"/>
  <c r="B4" i="4"/>
  <c r="D16" i="3"/>
  <c r="E19" i="3" l="1"/>
  <c r="B5" i="4" s="1"/>
  <c r="B3" i="4"/>
  <c r="B6" i="4" l="1"/>
  <c r="B8" i="4" s="1"/>
  <c r="B7" i="4" l="1"/>
</calcChain>
</file>

<file path=xl/sharedStrings.xml><?xml version="1.0" encoding="utf-8"?>
<sst xmlns="http://schemas.openxmlformats.org/spreadsheetml/2006/main" count="120" uniqueCount="79">
  <si>
    <t>TELEKOMUNIKACIJSKE USLUGE U MOBILNIM MREŽAMA - VPN USLUGA</t>
  </si>
  <si>
    <t xml:space="preserve">A.1.1. Cjenik mjesečnih naknada </t>
  </si>
  <si>
    <t>USLUGA
Ponuđena tarifa za kategoriju mora sadržati minimalne tražene količine, a u slučaju da sadrži količinu veću od tražene, razlika se ne smije iskoristiti za umanjenje traženih dodatnih okvirnih količina</t>
  </si>
  <si>
    <t>OKVIRNI BROJ KORISNIKA</t>
  </si>
  <si>
    <t>BROJ MJESECI (mjesec)</t>
  </si>
  <si>
    <t>5= 2x3 x4</t>
  </si>
  <si>
    <t>Mjesečna naknada za VPN tarifni model - 1. Kategorija VPN korisnika</t>
  </si>
  <si>
    <t>Mjesečna naknada za VPN tarifni model - 2. Kategorija VPN korisnika</t>
  </si>
  <si>
    <t>Mjesečna naknada za VPN tarifni model - 3. Kategorija VPN korisnika</t>
  </si>
  <si>
    <t>Mjesečna naknada za VPN tarifni model - 4. Kategorija VPN korisnika</t>
  </si>
  <si>
    <t>UKUPNO A1.1 (ZA 24 MJESECA)</t>
  </si>
  <si>
    <t xml:space="preserve">A.1.2. Usluge poziva i podakovnog prijenosa </t>
  </si>
  <si>
    <t>USLUGA
Odnosi se na 1. Kategoriju VPN korisnika, 2. Kategoriju 3. Kategoriju</t>
  </si>
  <si>
    <t>JEDINICA MJERE</t>
  </si>
  <si>
    <t xml:space="preserve"> OKVIRNA  KOLIČINA ZA 1 MJESEC PO KORISNIKU</t>
  </si>
  <si>
    <t>7= 3x4x5x6</t>
  </si>
  <si>
    <t xml:space="preserve">Međunarodni promet prema EEA </t>
  </si>
  <si>
    <t>min</t>
  </si>
  <si>
    <t>Roaming dolazni/odlazni pozivi unutar EEA</t>
  </si>
  <si>
    <t>Podatkovni promet unutar EEA</t>
  </si>
  <si>
    <t>MB</t>
  </si>
  <si>
    <t>Roaming opcija izvan EEA s uključenih 60 min. odlaznih i dolaznih poziva</t>
  </si>
  <si>
    <t>kom</t>
  </si>
  <si>
    <t>Roaming opcija izvan EEA s uključenih 300 min. odlaznih i dolaznih poziva</t>
  </si>
  <si>
    <t>Roaming opcija podatkovnog prometa izvan EEA s uključenih 200 MB</t>
  </si>
  <si>
    <t>Roaming opcija podatkovnog prometa izvan EEA s uključenih 800 MB</t>
  </si>
  <si>
    <t>UKUPNO A1.2. (ZA 24 MJESECA)</t>
  </si>
  <si>
    <t>A1.3. Cjenik SMS i MMS usluga</t>
  </si>
  <si>
    <t>USLUGA
Odnosi se na 1. kategoriju VPN korisnika</t>
  </si>
  <si>
    <t>SMS prema međunarodnim brojevima</t>
  </si>
  <si>
    <t>poruka</t>
  </si>
  <si>
    <t>SMS u roaming-u unutar EEA</t>
  </si>
  <si>
    <t>SMS u roaming-u izvan EEA</t>
  </si>
  <si>
    <t>MMS u roaming-u unutar EEA</t>
  </si>
  <si>
    <t>MMS u roaming-u izvan EEA</t>
  </si>
  <si>
    <t>MMS prema mobilnim mrežama u RH</t>
  </si>
  <si>
    <t>UKUPNO A1.3. (ZA 24 MJESECA)</t>
  </si>
  <si>
    <t>A1.4. Naknada za pristup mobilnoj mreži</t>
  </si>
  <si>
    <t>USLUGA</t>
  </si>
  <si>
    <t xml:space="preserve"> OKVIRNA  KOLIČINA </t>
  </si>
  <si>
    <t xml:space="preserve"> </t>
  </si>
  <si>
    <t>5 = 2x3x4</t>
  </si>
  <si>
    <t>Naknada za pristup mobilnoj mreži</t>
  </si>
  <si>
    <t>UKUPNO A1.4. (ZA 24 MJESECI)</t>
  </si>
  <si>
    <t>UKUPNO A ( A1.1.+A1.2.+A1.3+A1.4., ZA 24 MJESECA)</t>
  </si>
  <si>
    <t>TELEKOMUNIKACIJSKE USLUGE U MOBILNIM MREŽAMA - Podatkovni mobilni prijenos podataka 
(USB Stick 3G/4G modem)</t>
  </si>
  <si>
    <t>B1.1. Cjenik mjesečnih naknada-Podatkovni mobilni prijenos podataka u RH</t>
  </si>
  <si>
    <t>OKVIRNI 
BROJ KORISNIKA</t>
  </si>
  <si>
    <t>UKUPNO B1.1. (ZA 24 MJESECA)</t>
  </si>
  <si>
    <t xml:space="preserve">B1.2. Naknada za pristup mobilnoj mreži - uređaji za podatkovni mobilni prijenos podataka </t>
  </si>
  <si>
    <t>UKUPNO B1.2. (ZA 24 MJESECA)</t>
  </si>
  <si>
    <t>UKUPNO B (B1.1. +B1.2., ZA 24 MJESECA)</t>
  </si>
  <si>
    <t>GSM mobilni aparati, mobilni pristupnik internetu</t>
  </si>
  <si>
    <t xml:space="preserve">C1.1. Cjenik mobilnih aparata </t>
  </si>
  <si>
    <t xml:space="preserve">USLUGA
GSM aparati (nabava uređaja na bazi dvije godine ugovora)
</t>
  </si>
  <si>
    <t xml:space="preserve">JEDINIČNA CIJENA bez PDV-a </t>
  </si>
  <si>
    <t>UKUPNO C1.1.</t>
  </si>
  <si>
    <t>C1.2. Cjenik mobilnih pristupnika internetu</t>
  </si>
  <si>
    <t xml:space="preserve">USLUGA
USB stickovi (nabava uređaja na bazi dvije godine ugovora)
</t>
  </si>
  <si>
    <t>Mobilni pristupnik Internetu</t>
  </si>
  <si>
    <t>UKUPNO C1.2.</t>
  </si>
  <si>
    <t xml:space="preserve">UKUPNO C (C1.1.+C1.2., ZA 24 MJESECA) </t>
  </si>
  <si>
    <t>REKAPITULACIJA TROŠKOVNIKA</t>
  </si>
  <si>
    <r>
      <rPr>
        <b/>
        <sz val="10"/>
        <rFont val="Calibri"/>
        <family val="2"/>
        <charset val="238"/>
        <scheme val="minor"/>
      </rPr>
      <t>A</t>
    </r>
    <r>
      <rPr>
        <sz val="10"/>
        <rFont val="Calibri"/>
        <family val="2"/>
        <charset val="238"/>
        <scheme val="minor"/>
      </rPr>
      <t xml:space="preserve"> TELEKOMUNIKACIJSKE USLUGE U MOBILNIM MREŽAMA - VPN USLUGA </t>
    </r>
  </si>
  <si>
    <r>
      <rPr>
        <b/>
        <sz val="10"/>
        <rFont val="Calibri"/>
        <family val="2"/>
        <charset val="238"/>
        <scheme val="minor"/>
      </rPr>
      <t>B</t>
    </r>
    <r>
      <rPr>
        <sz val="10"/>
        <rFont val="Calibri"/>
        <family val="2"/>
        <charset val="238"/>
        <scheme val="minor"/>
      </rPr>
      <t xml:space="preserve"> TELEKOMUNIKACIJSKE USLUGE U MOBILNIM MREŽAMA -PODATKOVNI MOBILNI PRIJENOS PODATAKA</t>
    </r>
  </si>
  <si>
    <r>
      <rPr>
        <b/>
        <sz val="10"/>
        <rFont val="Calibri"/>
        <family val="2"/>
        <charset val="238"/>
        <scheme val="minor"/>
      </rPr>
      <t xml:space="preserve">C </t>
    </r>
    <r>
      <rPr>
        <sz val="10"/>
        <rFont val="Calibri"/>
        <family val="2"/>
        <charset val="238"/>
        <scheme val="minor"/>
      </rPr>
      <t>GSM mobilni aparati, mobilni pristupnik internetu</t>
    </r>
  </si>
  <si>
    <t>UKUPNO A+B+C</t>
  </si>
  <si>
    <t>PDV</t>
  </si>
  <si>
    <t>UKUPNO S PDV-OM</t>
  </si>
  <si>
    <t>JEDINIČNA CIJENA bez PDV-a (€/mjesec)</t>
  </si>
  <si>
    <t>UKUPNA CIJENA ZA PERIOD OD 24 MJESECA (€)</t>
  </si>
  <si>
    <t>UKUPNO bez PDV-a (€)</t>
  </si>
  <si>
    <t>Opcija 50 GB na glasovnim tarifama</t>
  </si>
  <si>
    <t>Podatkovna tarifa s minimalnim uključenim  prometom 30 GB</t>
  </si>
  <si>
    <t>4=2x3</t>
  </si>
  <si>
    <t>Kategorija 1 - Samsung Exynos 2600, Deca-core „ili jednakovrijedno“ _________________</t>
  </si>
  <si>
    <t>Kategorija 2 - Apple A18 (3 nm), Hexa-core, Apple GPU (5-core graphics) „ili jednakovrijedno“ _________________</t>
  </si>
  <si>
    <t>Kategorija 3 - Octa-core (2.9 GHz, 2.6 GHz, 1.9 GHz)
 „ili jednakovrijedno“ _________________</t>
  </si>
  <si>
    <t>Kategorija 4 - Octa-core 2.2GHz „ili jednakovrijedno“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</si>
</sst>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#,##0.00\ &quot;kn&quot;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166" fontId="5" fillId="0" borderId="14" xfId="0" applyNumberFormat="1" applyFont="1" applyBorder="1" applyAlignment="1" applyProtection="1">
      <alignment vertical="center"/>
      <protection locked="0"/>
    </xf>
    <xf numFmtId="166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 applyProtection="1">
      <alignment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6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3" fontId="4" fillId="0" borderId="0" xfId="0" applyNumberFormat="1" applyFont="1"/>
    <xf numFmtId="0" fontId="5" fillId="0" borderId="2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66" fontId="5" fillId="0" borderId="26" xfId="0" applyNumberFormat="1" applyFont="1" applyBorder="1" applyAlignment="1" applyProtection="1">
      <alignment vertical="center"/>
      <protection locked="0"/>
    </xf>
    <xf numFmtId="2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4" fillId="0" borderId="34" xfId="0" applyFont="1" applyBorder="1" applyAlignment="1">
      <alignment horizontal="right" vertical="center" wrapText="1"/>
    </xf>
    <xf numFmtId="166" fontId="5" fillId="0" borderId="36" xfId="0" applyNumberFormat="1" applyFont="1" applyBorder="1" applyAlignment="1" applyProtection="1">
      <alignment vertical="center"/>
      <protection locked="0"/>
    </xf>
    <xf numFmtId="166" fontId="5" fillId="0" borderId="39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8" fillId="0" borderId="0" xfId="0" applyFont="1" applyAlignment="1">
      <alignment horizontal="left" vertical="center" indent="15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40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165" fontId="5" fillId="0" borderId="0" xfId="0" applyNumberFormat="1" applyFont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166" fontId="4" fillId="0" borderId="14" xfId="0" applyNumberFormat="1" applyFont="1" applyBorder="1" applyAlignment="1" applyProtection="1">
      <alignment vertical="center"/>
      <protection locked="0"/>
    </xf>
    <xf numFmtId="0" fontId="0" fillId="0" borderId="43" xfId="0" applyBorder="1"/>
    <xf numFmtId="166" fontId="0" fillId="0" borderId="0" xfId="0" applyNumberFormat="1"/>
    <xf numFmtId="0" fontId="9" fillId="0" borderId="8" xfId="0" applyFont="1" applyBorder="1"/>
    <xf numFmtId="1" fontId="4" fillId="0" borderId="3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44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166" fontId="5" fillId="0" borderId="1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3" xfId="0" applyFont="1" applyBorder="1"/>
    <xf numFmtId="0" fontId="5" fillId="0" borderId="43" xfId="0" applyFont="1" applyBorder="1"/>
    <xf numFmtId="166" fontId="5" fillId="0" borderId="14" xfId="0" applyNumberFormat="1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166" fontId="5" fillId="0" borderId="22" xfId="0" applyNumberFormat="1" applyFont="1" applyBorder="1"/>
    <xf numFmtId="0" fontId="11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166" fontId="5" fillId="0" borderId="46" xfId="0" applyNumberFormat="1" applyFont="1" applyBorder="1"/>
    <xf numFmtId="2" fontId="12" fillId="0" borderId="0" xfId="1" applyNumberFormat="1" applyFont="1" applyFill="1" applyBorder="1" applyAlignment="1" applyProtection="1">
      <alignment vertical="center"/>
    </xf>
    <xf numFmtId="0" fontId="12" fillId="0" borderId="0" xfId="0" applyFont="1"/>
    <xf numFmtId="0" fontId="4" fillId="0" borderId="5" xfId="0" applyFont="1" applyBorder="1" applyAlignment="1">
      <alignment horizontal="right" vertical="center" wrapText="1"/>
    </xf>
    <xf numFmtId="166" fontId="5" fillId="0" borderId="26" xfId="0" applyNumberFormat="1" applyFont="1" applyBorder="1"/>
    <xf numFmtId="165" fontId="11" fillId="0" borderId="0" xfId="0" applyNumberFormat="1" applyFont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6" fontId="5" fillId="0" borderId="4" xfId="0" applyNumberFormat="1" applyFont="1" applyBorder="1"/>
    <xf numFmtId="165" fontId="4" fillId="0" borderId="0" xfId="0" applyNumberFormat="1" applyFont="1"/>
    <xf numFmtId="0" fontId="4" fillId="0" borderId="10" xfId="0" applyFont="1" applyBorder="1" applyAlignment="1" applyProtection="1">
      <alignment horizontal="center" vertical="center"/>
      <protection locked="0"/>
    </xf>
    <xf numFmtId="166" fontId="5" fillId="0" borderId="47" xfId="0" applyNumberFormat="1" applyFont="1" applyBorder="1"/>
    <xf numFmtId="166" fontId="5" fillId="0" borderId="48" xfId="0" applyNumberFormat="1" applyFont="1" applyBorder="1"/>
    <xf numFmtId="0" fontId="7" fillId="0" borderId="49" xfId="0" applyFont="1" applyBorder="1" applyAlignment="1">
      <alignment horizontal="center"/>
    </xf>
    <xf numFmtId="0" fontId="5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5" fillId="0" borderId="41" xfId="0" applyFont="1" applyBorder="1" applyAlignment="1">
      <alignment horizontal="righ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2" name="Picture 1" descr="https://d.adroll.com/cm/r/out">
          <a:extLst>
            <a:ext uri="{FF2B5EF4-FFF2-40B4-BE49-F238E27FC236}">
              <a16:creationId xmlns:a16="http://schemas.microsoft.com/office/drawing/2014/main" id="{52DF9FE1-0CC6-4004-A8DB-C073A9621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3" name="AutoShape 2" descr="https://d.adroll.com/cm/f/out">
          <a:extLst>
            <a:ext uri="{FF2B5EF4-FFF2-40B4-BE49-F238E27FC236}">
              <a16:creationId xmlns:a16="http://schemas.microsoft.com/office/drawing/2014/main" id="{81649E3F-D594-4A09-A66B-18C131CC3162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4" name="AutoShape 3" descr="https://d.adroll.com/cm/b/out">
          <a:extLst>
            <a:ext uri="{FF2B5EF4-FFF2-40B4-BE49-F238E27FC236}">
              <a16:creationId xmlns:a16="http://schemas.microsoft.com/office/drawing/2014/main" id="{792AC7EA-E9FB-4DD9-AF66-DC5DBBE1B1B8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5" name="AutoShape 4" descr="https://d.adroll.com/cm/w/out">
          <a:extLst>
            <a:ext uri="{FF2B5EF4-FFF2-40B4-BE49-F238E27FC236}">
              <a16:creationId xmlns:a16="http://schemas.microsoft.com/office/drawing/2014/main" id="{3DAC20DE-7BAD-42C7-8C87-F83E91B044E1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6" name="Picture 5" descr="https://d.adroll.com/cm/x/out">
          <a:extLst>
            <a:ext uri="{FF2B5EF4-FFF2-40B4-BE49-F238E27FC236}">
              <a16:creationId xmlns:a16="http://schemas.microsoft.com/office/drawing/2014/main" id="{F372186C-8EB7-4EE2-A04D-EFA394488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7" name="AutoShape 6" descr="https://d.adroll.com/cm/l/out">
          <a:extLst>
            <a:ext uri="{FF2B5EF4-FFF2-40B4-BE49-F238E27FC236}">
              <a16:creationId xmlns:a16="http://schemas.microsoft.com/office/drawing/2014/main" id="{599ACCB0-FEF7-4495-9B24-9052BB8D10A7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8" name="Picture 7" descr="https://d.adroll.com/cm/o/out">
          <a:extLst>
            <a:ext uri="{FF2B5EF4-FFF2-40B4-BE49-F238E27FC236}">
              <a16:creationId xmlns:a16="http://schemas.microsoft.com/office/drawing/2014/main" id="{99969D0D-2EA2-41DA-8C50-90C28A9E0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9" name="Picture 8" descr="https://d.adroll.com/cm/g/out?google_nid=adroll5">
          <a:extLst>
            <a:ext uri="{FF2B5EF4-FFF2-40B4-BE49-F238E27FC236}">
              <a16:creationId xmlns:a16="http://schemas.microsoft.com/office/drawing/2014/main" id="{4678E7CB-2452-41F7-BB07-191AE4641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sp macro="" textlink="">
      <xdr:nvSpPr>
        <xdr:cNvPr id="10" name="AutoShape 9" descr="https://www.facebook.com/tr?id=328189707370677&amp;cd%5bsegment_eid%5d=NIZOQPDCANGRNLV4VCZSF2&amp;ev=NoScript">
          <a:extLst>
            <a:ext uri="{FF2B5EF4-FFF2-40B4-BE49-F238E27FC236}">
              <a16:creationId xmlns:a16="http://schemas.microsoft.com/office/drawing/2014/main" id="{DEC41B1F-2DBF-443D-895E-A6E323111A91}"/>
            </a:ext>
          </a:extLst>
        </xdr:cNvPr>
        <xdr:cNvSpPr>
          <a:spLocks noChangeAspect="1" noChangeArrowheads="1"/>
        </xdr:cNvSpPr>
      </xdr:nvSpPr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11" name="Picture 10" descr="https://googleads.g.doubleclick.net/pagead/viewthroughconversion/0/?label=null&amp;guid=ON&amp;script=0&amp;ord=1837585623239725.7">
          <a:extLst>
            <a:ext uri="{FF2B5EF4-FFF2-40B4-BE49-F238E27FC236}">
              <a16:creationId xmlns:a16="http://schemas.microsoft.com/office/drawing/2014/main" id="{5DDD784C-7914-4E27-A87E-D40048BD0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9525</xdr:rowOff>
    </xdr:to>
    <xdr:pic>
      <xdr:nvPicPr>
        <xdr:cNvPr id="12" name="Picture 11" descr="https://secure.adnxs.com/seg?add=2445186&amp;t=2">
          <a:extLst>
            <a:ext uri="{FF2B5EF4-FFF2-40B4-BE49-F238E27FC236}">
              <a16:creationId xmlns:a16="http://schemas.microsoft.com/office/drawing/2014/main" id="{65EB2003-CF5E-4664-8C00-81570CB5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3" name="Picture 12" descr="https://d.adroll.com/cm/r/out">
          <a:extLst>
            <a:ext uri="{FF2B5EF4-FFF2-40B4-BE49-F238E27FC236}">
              <a16:creationId xmlns:a16="http://schemas.microsoft.com/office/drawing/2014/main" id="{95133AA1-76F7-4D7E-9618-A7148084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4" name="Picture 13" descr="https://d.adroll.com/cm/f/out">
          <a:extLst>
            <a:ext uri="{FF2B5EF4-FFF2-40B4-BE49-F238E27FC236}">
              <a16:creationId xmlns:a16="http://schemas.microsoft.com/office/drawing/2014/main" id="{81E583FA-7A42-4B9E-A13F-2493CB57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sp macro="" textlink="">
      <xdr:nvSpPr>
        <xdr:cNvPr id="15" name="AutoShape 3" descr="https://d.adroll.com/cm/b/out">
          <a:extLst>
            <a:ext uri="{FF2B5EF4-FFF2-40B4-BE49-F238E27FC236}">
              <a16:creationId xmlns:a16="http://schemas.microsoft.com/office/drawing/2014/main" id="{49228065-1B04-4A7B-A95D-65EFB001644A}"/>
            </a:ext>
          </a:extLst>
        </xdr:cNvPr>
        <xdr:cNvSpPr>
          <a:spLocks noChangeAspect="1" noChangeArrowheads="1"/>
        </xdr:cNvSpPr>
      </xdr:nvSpPr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6" name="Picture 15" descr="https://d.adroll.com/cm/w/out">
          <a:extLst>
            <a:ext uri="{FF2B5EF4-FFF2-40B4-BE49-F238E27FC236}">
              <a16:creationId xmlns:a16="http://schemas.microsoft.com/office/drawing/2014/main" id="{6DEA84B0-484B-4F29-9BD2-9863A2AB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7" name="Picture 16" descr="https://d.adroll.com/cm/x/out">
          <a:extLst>
            <a:ext uri="{FF2B5EF4-FFF2-40B4-BE49-F238E27FC236}">
              <a16:creationId xmlns:a16="http://schemas.microsoft.com/office/drawing/2014/main" id="{C7A7278B-95A2-449E-8DED-35A6F0E6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" name="Picture 17" descr="https://d.adroll.com/cm/l/out">
          <a:extLst>
            <a:ext uri="{FF2B5EF4-FFF2-40B4-BE49-F238E27FC236}">
              <a16:creationId xmlns:a16="http://schemas.microsoft.com/office/drawing/2014/main" id="{2CF870E6-B978-4559-8FD7-7250BA64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9" name="Picture 18" descr="https://d.adroll.com/cm/o/out">
          <a:extLst>
            <a:ext uri="{FF2B5EF4-FFF2-40B4-BE49-F238E27FC236}">
              <a16:creationId xmlns:a16="http://schemas.microsoft.com/office/drawing/2014/main" id="{1F4B5990-67B2-434F-9A35-D43C3F2C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0" name="Picture 19" descr="https://d.adroll.com/cm/g/out?google_nid=adroll5">
          <a:extLst>
            <a:ext uri="{FF2B5EF4-FFF2-40B4-BE49-F238E27FC236}">
              <a16:creationId xmlns:a16="http://schemas.microsoft.com/office/drawing/2014/main" id="{CEDA8636-B0D2-4038-B28A-00140A10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1" name="Picture 20" descr="https://www.facebook.com/tr?id=328189707370677&amp;cd%5bsegment_eid%5d=NIZOQPDCANGRNLV4VCZSF2&amp;ev=NoScript">
          <a:extLst>
            <a:ext uri="{FF2B5EF4-FFF2-40B4-BE49-F238E27FC236}">
              <a16:creationId xmlns:a16="http://schemas.microsoft.com/office/drawing/2014/main" id="{8C17E6B3-50A5-46EC-9FF7-5EC0C435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2" name="Picture 21" descr="https://googleads.g.doubleclick.net/pagead/viewthroughconversion/0/?label=null&amp;guid=ON&amp;script=0&amp;ord=5451509511698504">
          <a:extLst>
            <a:ext uri="{FF2B5EF4-FFF2-40B4-BE49-F238E27FC236}">
              <a16:creationId xmlns:a16="http://schemas.microsoft.com/office/drawing/2014/main" id="{3804EBF1-269D-49B1-9B46-AB1EF9827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3" name="Picture 22" descr="https://secure.adnxs.com/seg?add=2445186&amp;t=2">
          <a:extLst>
            <a:ext uri="{FF2B5EF4-FFF2-40B4-BE49-F238E27FC236}">
              <a16:creationId xmlns:a16="http://schemas.microsoft.com/office/drawing/2014/main" id="{1C8C5794-07F5-40B3-83BB-D088AAFD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2076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H30" sqref="H30"/>
    </sheetView>
  </sheetViews>
  <sheetFormatPr defaultColWidth="9.140625" defaultRowHeight="12.75" x14ac:dyDescent="0.2"/>
  <cols>
    <col min="1" max="1" width="64.28515625" style="2" customWidth="1"/>
    <col min="2" max="3" width="11.7109375" style="2" customWidth="1"/>
    <col min="4" max="4" width="11.85546875" style="2" customWidth="1"/>
    <col min="5" max="5" width="11.85546875" style="41" customWidth="1"/>
    <col min="6" max="6" width="18" style="2" customWidth="1"/>
    <col min="7" max="7" width="17.42578125" style="2" customWidth="1"/>
    <col min="8" max="8" width="18.5703125" style="2" customWidth="1"/>
    <col min="9" max="16384" width="9.140625" style="2"/>
  </cols>
  <sheetData>
    <row r="1" spans="1:10" s="1" customFormat="1" ht="18.75" x14ac:dyDescent="0.3">
      <c r="A1" s="134" t="s">
        <v>0</v>
      </c>
      <c r="B1" s="134"/>
      <c r="C1" s="134"/>
      <c r="D1" s="134"/>
      <c r="E1" s="134"/>
      <c r="F1" s="134"/>
      <c r="G1" s="134"/>
      <c r="H1" s="134"/>
    </row>
    <row r="2" spans="1:10" ht="18.75" x14ac:dyDescent="0.3">
      <c r="A2" s="134"/>
      <c r="B2" s="134"/>
      <c r="C2" s="134"/>
      <c r="D2" s="134"/>
      <c r="E2" s="134"/>
      <c r="F2" s="134"/>
      <c r="G2" s="134"/>
      <c r="H2" s="134"/>
    </row>
    <row r="3" spans="1:10" ht="13.5" thickBot="1" x14ac:dyDescent="0.25">
      <c r="A3" s="122" t="s">
        <v>1</v>
      </c>
      <c r="B3" s="122"/>
      <c r="C3" s="122"/>
      <c r="D3" s="122"/>
      <c r="E3" s="122"/>
      <c r="F3" s="122"/>
      <c r="G3" s="122"/>
      <c r="H3" s="122"/>
    </row>
    <row r="4" spans="1:10" ht="39" thickBot="1" x14ac:dyDescent="0.25">
      <c r="A4" s="135" t="s">
        <v>2</v>
      </c>
      <c r="B4" s="136"/>
      <c r="C4" s="136"/>
      <c r="D4" s="136"/>
      <c r="E4" s="3" t="s">
        <v>3</v>
      </c>
      <c r="F4" s="4" t="s">
        <v>4</v>
      </c>
      <c r="G4" s="5" t="s">
        <v>69</v>
      </c>
      <c r="H4" s="6" t="s">
        <v>71</v>
      </c>
      <c r="J4" s="7"/>
    </row>
    <row r="5" spans="1:10" ht="13.5" thickBot="1" x14ac:dyDescent="0.25">
      <c r="A5" s="137">
        <v>1</v>
      </c>
      <c r="B5" s="138"/>
      <c r="C5" s="138"/>
      <c r="D5" s="138"/>
      <c r="E5" s="8">
        <v>2</v>
      </c>
      <c r="F5" s="9">
        <v>3</v>
      </c>
      <c r="G5" s="10">
        <v>4</v>
      </c>
      <c r="H5" s="11" t="s">
        <v>5</v>
      </c>
      <c r="J5" s="7"/>
    </row>
    <row r="6" spans="1:10" x14ac:dyDescent="0.2">
      <c r="A6" s="132" t="s">
        <v>6</v>
      </c>
      <c r="B6" s="133"/>
      <c r="C6" s="133"/>
      <c r="D6" s="133"/>
      <c r="E6" s="12">
        <v>1</v>
      </c>
      <c r="F6" s="12">
        <v>24</v>
      </c>
      <c r="G6" s="113"/>
      <c r="H6" s="13">
        <f>E6*F6*G6</f>
        <v>0</v>
      </c>
      <c r="J6" s="7"/>
    </row>
    <row r="7" spans="1:10" x14ac:dyDescent="0.2">
      <c r="A7" s="116" t="s">
        <v>7</v>
      </c>
      <c r="B7" s="117"/>
      <c r="C7" s="117"/>
      <c r="D7" s="117"/>
      <c r="E7" s="14">
        <v>2</v>
      </c>
      <c r="F7" s="14">
        <v>24</v>
      </c>
      <c r="G7" s="112"/>
      <c r="H7" s="15">
        <f t="shared" ref="H7:H9" si="0">E7*F7*G7</f>
        <v>0</v>
      </c>
      <c r="J7" s="7"/>
    </row>
    <row r="8" spans="1:10" x14ac:dyDescent="0.2">
      <c r="A8" s="116" t="s">
        <v>8</v>
      </c>
      <c r="B8" s="117"/>
      <c r="C8" s="117"/>
      <c r="D8" s="117"/>
      <c r="E8" s="14">
        <v>10</v>
      </c>
      <c r="F8" s="14">
        <v>24</v>
      </c>
      <c r="G8" s="112"/>
      <c r="H8" s="15">
        <f t="shared" si="0"/>
        <v>0</v>
      </c>
      <c r="J8" s="7"/>
    </row>
    <row r="9" spans="1:10" ht="13.5" thickBot="1" x14ac:dyDescent="0.25">
      <c r="A9" s="118" t="s">
        <v>9</v>
      </c>
      <c r="B9" s="119"/>
      <c r="C9" s="119"/>
      <c r="D9" s="119"/>
      <c r="E9" s="16">
        <v>6</v>
      </c>
      <c r="F9" s="16">
        <v>24</v>
      </c>
      <c r="G9" s="112"/>
      <c r="H9" s="17">
        <f t="shared" si="0"/>
        <v>0</v>
      </c>
      <c r="J9" s="7"/>
    </row>
    <row r="10" spans="1:10" ht="13.5" thickBot="1" x14ac:dyDescent="0.25">
      <c r="A10" s="120" t="s">
        <v>10</v>
      </c>
      <c r="B10" s="121"/>
      <c r="C10" s="121"/>
      <c r="D10" s="121"/>
      <c r="E10" s="121"/>
      <c r="F10" s="121"/>
      <c r="G10" s="121"/>
      <c r="H10" s="18">
        <f>SUM(H6:H9)</f>
        <v>0</v>
      </c>
    </row>
    <row r="11" spans="1:10" x14ac:dyDescent="0.2">
      <c r="A11" s="19"/>
      <c r="B11" s="19"/>
      <c r="C11" s="19"/>
      <c r="D11" s="19"/>
      <c r="E11" s="19"/>
      <c r="F11" s="19"/>
      <c r="G11" s="19"/>
      <c r="H11" s="20"/>
    </row>
    <row r="12" spans="1:10" ht="13.5" thickBot="1" x14ac:dyDescent="0.25">
      <c r="A12" s="122" t="s">
        <v>11</v>
      </c>
      <c r="B12" s="122"/>
      <c r="C12" s="122"/>
      <c r="D12" s="122"/>
      <c r="E12" s="122"/>
      <c r="F12" s="122"/>
      <c r="G12" s="122"/>
      <c r="H12" s="122"/>
    </row>
    <row r="13" spans="1:10" ht="51.75" thickBot="1" x14ac:dyDescent="0.25">
      <c r="A13" s="21" t="s">
        <v>12</v>
      </c>
      <c r="B13" s="22" t="s">
        <v>13</v>
      </c>
      <c r="C13" s="22" t="s">
        <v>3</v>
      </c>
      <c r="D13" s="23" t="s">
        <v>14</v>
      </c>
      <c r="E13" s="24" t="s">
        <v>4</v>
      </c>
      <c r="F13" s="25" t="s">
        <v>69</v>
      </c>
      <c r="G13" s="6" t="s">
        <v>71</v>
      </c>
    </row>
    <row r="14" spans="1:10" ht="13.5" thickBot="1" x14ac:dyDescent="0.25">
      <c r="A14" s="26">
        <v>1</v>
      </c>
      <c r="B14" s="27">
        <v>2</v>
      </c>
      <c r="C14" s="27">
        <v>3</v>
      </c>
      <c r="D14" s="28">
        <v>4</v>
      </c>
      <c r="E14" s="8">
        <v>5</v>
      </c>
      <c r="F14" s="10">
        <v>6</v>
      </c>
      <c r="G14" s="11" t="s">
        <v>15</v>
      </c>
    </row>
    <row r="15" spans="1:10" x14ac:dyDescent="0.2">
      <c r="A15" s="29" t="s">
        <v>16</v>
      </c>
      <c r="B15" s="30" t="s">
        <v>17</v>
      </c>
      <c r="C15" s="30">
        <v>5</v>
      </c>
      <c r="D15" s="31">
        <v>2</v>
      </c>
      <c r="E15" s="31">
        <v>24</v>
      </c>
      <c r="F15" s="113"/>
      <c r="G15" s="13">
        <f>C15*D15*E15*F15</f>
        <v>0</v>
      </c>
    </row>
    <row r="16" spans="1:10" x14ac:dyDescent="0.2">
      <c r="A16" s="32" t="s">
        <v>18</v>
      </c>
      <c r="B16" s="33" t="s">
        <v>17</v>
      </c>
      <c r="C16" s="33">
        <v>5</v>
      </c>
      <c r="D16" s="34">
        <v>10</v>
      </c>
      <c r="E16" s="34">
        <v>24</v>
      </c>
      <c r="F16" s="112"/>
      <c r="G16" s="13">
        <f t="shared" ref="G16:G21" si="1">C16*D16*E16*F16</f>
        <v>0</v>
      </c>
    </row>
    <row r="17" spans="1:8" x14ac:dyDescent="0.2">
      <c r="A17" s="32" t="s">
        <v>19</v>
      </c>
      <c r="B17" s="33" t="s">
        <v>20</v>
      </c>
      <c r="C17" s="33">
        <v>5</v>
      </c>
      <c r="D17" s="33">
        <v>10</v>
      </c>
      <c r="E17" s="34">
        <v>24</v>
      </c>
      <c r="F17" s="112"/>
      <c r="G17" s="13">
        <f t="shared" si="1"/>
        <v>0</v>
      </c>
    </row>
    <row r="18" spans="1:8" x14ac:dyDescent="0.2">
      <c r="A18" s="32" t="s">
        <v>21</v>
      </c>
      <c r="B18" s="33" t="s">
        <v>22</v>
      </c>
      <c r="C18" s="33">
        <v>5</v>
      </c>
      <c r="D18" s="33">
        <v>1</v>
      </c>
      <c r="E18" s="34">
        <v>24</v>
      </c>
      <c r="F18" s="112"/>
      <c r="G18" s="13">
        <f t="shared" si="1"/>
        <v>0</v>
      </c>
    </row>
    <row r="19" spans="1:8" x14ac:dyDescent="0.2">
      <c r="A19" s="32" t="s">
        <v>23</v>
      </c>
      <c r="B19" s="33" t="s">
        <v>22</v>
      </c>
      <c r="C19" s="33">
        <v>1</v>
      </c>
      <c r="D19" s="33">
        <v>1</v>
      </c>
      <c r="E19" s="34">
        <v>24</v>
      </c>
      <c r="F19" s="112"/>
      <c r="G19" s="13">
        <f t="shared" si="1"/>
        <v>0</v>
      </c>
    </row>
    <row r="20" spans="1:8" x14ac:dyDescent="0.2">
      <c r="A20" s="32" t="s">
        <v>24</v>
      </c>
      <c r="B20" s="33" t="s">
        <v>22</v>
      </c>
      <c r="C20" s="33">
        <v>5</v>
      </c>
      <c r="D20" s="33">
        <v>1</v>
      </c>
      <c r="E20" s="34">
        <v>24</v>
      </c>
      <c r="F20" s="112"/>
      <c r="G20" s="13">
        <f t="shared" si="1"/>
        <v>0</v>
      </c>
    </row>
    <row r="21" spans="1:8" x14ac:dyDescent="0.2">
      <c r="A21" s="37" t="s">
        <v>25</v>
      </c>
      <c r="B21" s="35" t="s">
        <v>22</v>
      </c>
      <c r="C21" s="35">
        <v>1</v>
      </c>
      <c r="D21" s="35">
        <v>1</v>
      </c>
      <c r="E21" s="36">
        <v>24</v>
      </c>
      <c r="F21" s="112"/>
      <c r="G21" s="13">
        <f t="shared" si="1"/>
        <v>0</v>
      </c>
    </row>
    <row r="22" spans="1:8" ht="13.5" thickBot="1" x14ac:dyDescent="0.25">
      <c r="A22" s="37" t="s">
        <v>72</v>
      </c>
      <c r="B22" s="35" t="s">
        <v>22</v>
      </c>
      <c r="C22" s="35">
        <v>19</v>
      </c>
      <c r="D22" s="35">
        <v>1</v>
      </c>
      <c r="E22" s="36">
        <v>24</v>
      </c>
      <c r="F22" s="112"/>
      <c r="G22" s="13">
        <f>C22*D22*E22*F22</f>
        <v>0</v>
      </c>
    </row>
    <row r="23" spans="1:8" ht="13.5" thickBot="1" x14ac:dyDescent="0.25">
      <c r="A23" s="120" t="s">
        <v>26</v>
      </c>
      <c r="B23" s="121"/>
      <c r="C23" s="121"/>
      <c r="D23" s="121"/>
      <c r="E23" s="121"/>
      <c r="F23" s="121"/>
      <c r="G23" s="38">
        <f>SUM(G15:G22)</f>
        <v>0</v>
      </c>
      <c r="H23" s="20"/>
    </row>
    <row r="24" spans="1:8" x14ac:dyDescent="0.2">
      <c r="A24" s="39"/>
      <c r="B24" s="39"/>
      <c r="C24" s="39"/>
      <c r="D24" s="39"/>
      <c r="E24" s="39"/>
      <c r="F24" s="39"/>
      <c r="G24" s="39"/>
      <c r="H24" s="20"/>
    </row>
    <row r="25" spans="1:8" ht="13.5" thickBot="1" x14ac:dyDescent="0.25">
      <c r="A25" s="40" t="s">
        <v>27</v>
      </c>
      <c r="B25" s="40"/>
      <c r="C25" s="40"/>
    </row>
    <row r="26" spans="1:8" ht="51.75" thickBot="1" x14ac:dyDescent="0.25">
      <c r="A26" s="21" t="s">
        <v>28</v>
      </c>
      <c r="B26" s="22" t="s">
        <v>13</v>
      </c>
      <c r="C26" s="22" t="s">
        <v>3</v>
      </c>
      <c r="D26" s="23" t="s">
        <v>14</v>
      </c>
      <c r="E26" s="24" t="s">
        <v>4</v>
      </c>
      <c r="F26" s="25" t="s">
        <v>69</v>
      </c>
      <c r="G26" s="42" t="s">
        <v>71</v>
      </c>
    </row>
    <row r="27" spans="1:8" ht="13.5" thickBot="1" x14ac:dyDescent="0.25">
      <c r="A27" s="26">
        <v>1</v>
      </c>
      <c r="B27" s="27">
        <v>2</v>
      </c>
      <c r="C27" s="27">
        <v>3</v>
      </c>
      <c r="D27" s="28">
        <v>4</v>
      </c>
      <c r="E27" s="8">
        <v>5</v>
      </c>
      <c r="F27" s="43">
        <v>6</v>
      </c>
      <c r="G27" s="11" t="s">
        <v>15</v>
      </c>
    </row>
    <row r="28" spans="1:8" x14ac:dyDescent="0.2">
      <c r="A28" s="44" t="s">
        <v>29</v>
      </c>
      <c r="B28" s="45" t="s">
        <v>30</v>
      </c>
      <c r="C28" s="30">
        <v>2</v>
      </c>
      <c r="D28" s="46">
        <v>2</v>
      </c>
      <c r="E28" s="31">
        <v>24</v>
      </c>
      <c r="F28" s="113"/>
      <c r="G28" s="13">
        <f>C28*D28*E28*F28</f>
        <v>0</v>
      </c>
    </row>
    <row r="29" spans="1:8" x14ac:dyDescent="0.2">
      <c r="A29" s="47" t="s">
        <v>31</v>
      </c>
      <c r="B29" s="48" t="s">
        <v>30</v>
      </c>
      <c r="C29" s="33">
        <v>2</v>
      </c>
      <c r="D29" s="49">
        <v>2</v>
      </c>
      <c r="E29" s="34">
        <v>24</v>
      </c>
      <c r="F29" s="112"/>
      <c r="G29" s="13">
        <f t="shared" ref="G29:G33" si="2">C29*D29*E29*F29</f>
        <v>0</v>
      </c>
    </row>
    <row r="30" spans="1:8" x14ac:dyDescent="0.2">
      <c r="A30" s="47" t="s">
        <v>32</v>
      </c>
      <c r="B30" s="48" t="s">
        <v>30</v>
      </c>
      <c r="C30" s="33">
        <v>2</v>
      </c>
      <c r="D30" s="49">
        <v>2</v>
      </c>
      <c r="E30" s="34">
        <v>24</v>
      </c>
      <c r="F30" s="112"/>
      <c r="G30" s="13">
        <f t="shared" si="2"/>
        <v>0</v>
      </c>
    </row>
    <row r="31" spans="1:8" x14ac:dyDescent="0.2">
      <c r="A31" s="47" t="s">
        <v>33</v>
      </c>
      <c r="B31" s="48" t="s">
        <v>30</v>
      </c>
      <c r="C31" s="33">
        <v>2</v>
      </c>
      <c r="D31" s="49">
        <v>2</v>
      </c>
      <c r="E31" s="34">
        <v>24</v>
      </c>
      <c r="F31" s="112"/>
      <c r="G31" s="13">
        <f t="shared" si="2"/>
        <v>0</v>
      </c>
    </row>
    <row r="32" spans="1:8" x14ac:dyDescent="0.2">
      <c r="A32" s="47" t="s">
        <v>34</v>
      </c>
      <c r="B32" s="48" t="s">
        <v>30</v>
      </c>
      <c r="C32" s="33">
        <v>2</v>
      </c>
      <c r="D32" s="49">
        <v>2</v>
      </c>
      <c r="E32" s="34">
        <v>24</v>
      </c>
      <c r="F32" s="112"/>
      <c r="G32" s="13">
        <f t="shared" si="2"/>
        <v>0</v>
      </c>
    </row>
    <row r="33" spans="1:13" ht="13.5" thickBot="1" x14ac:dyDescent="0.25">
      <c r="A33" s="50" t="s">
        <v>35</v>
      </c>
      <c r="B33" s="51" t="s">
        <v>30</v>
      </c>
      <c r="C33" s="35">
        <v>5</v>
      </c>
      <c r="D33" s="52">
        <v>10</v>
      </c>
      <c r="E33" s="36">
        <v>24</v>
      </c>
      <c r="F33" s="112"/>
      <c r="G33" s="53">
        <f t="shared" si="2"/>
        <v>0</v>
      </c>
    </row>
    <row r="34" spans="1:13" ht="13.5" thickBot="1" x14ac:dyDescent="0.25">
      <c r="A34" s="120" t="s">
        <v>36</v>
      </c>
      <c r="B34" s="121"/>
      <c r="C34" s="121"/>
      <c r="D34" s="121"/>
      <c r="E34" s="121"/>
      <c r="F34" s="121"/>
      <c r="G34" s="38">
        <f>SUM(G28:G33)</f>
        <v>0</v>
      </c>
      <c r="H34" s="20"/>
    </row>
    <row r="35" spans="1:13" x14ac:dyDescent="0.2">
      <c r="M35" s="54"/>
    </row>
    <row r="36" spans="1:13" ht="13.5" thickBot="1" x14ac:dyDescent="0.25">
      <c r="A36" s="55" t="s">
        <v>37</v>
      </c>
      <c r="B36" s="19"/>
      <c r="C36" s="19"/>
      <c r="D36" s="19"/>
      <c r="E36" s="19"/>
      <c r="F36" s="19"/>
      <c r="G36" s="19"/>
      <c r="H36" s="19"/>
    </row>
    <row r="37" spans="1:13" ht="39" thickBot="1" x14ac:dyDescent="0.25">
      <c r="A37" s="123" t="s">
        <v>38</v>
      </c>
      <c r="B37" s="124"/>
      <c r="C37" s="56"/>
      <c r="D37" s="57" t="s">
        <v>39</v>
      </c>
      <c r="E37" s="24" t="s">
        <v>4</v>
      </c>
      <c r="F37" s="25" t="s">
        <v>69</v>
      </c>
      <c r="G37" s="58" t="s">
        <v>70</v>
      </c>
      <c r="H37" s="2" t="s">
        <v>40</v>
      </c>
    </row>
    <row r="38" spans="1:13" ht="13.5" thickBot="1" x14ac:dyDescent="0.25">
      <c r="A38" s="125">
        <v>1</v>
      </c>
      <c r="B38" s="126"/>
      <c r="C38" s="127"/>
      <c r="D38" s="27">
        <v>2</v>
      </c>
      <c r="E38" s="27">
        <v>3</v>
      </c>
      <c r="F38" s="59">
        <v>4</v>
      </c>
      <c r="G38" s="11" t="s">
        <v>41</v>
      </c>
    </row>
    <row r="39" spans="1:13" ht="13.5" thickBot="1" x14ac:dyDescent="0.25">
      <c r="A39" s="128" t="s">
        <v>42</v>
      </c>
      <c r="B39" s="129"/>
      <c r="C39" s="60"/>
      <c r="D39" s="83">
        <v>19</v>
      </c>
      <c r="E39" s="34">
        <v>24</v>
      </c>
      <c r="F39" s="113"/>
      <c r="G39" s="61">
        <f>D39*E39*F39</f>
        <v>0</v>
      </c>
    </row>
    <row r="40" spans="1:13" ht="14.25" thickTop="1" thickBot="1" x14ac:dyDescent="0.25">
      <c r="A40" s="130" t="s">
        <v>43</v>
      </c>
      <c r="B40" s="131"/>
      <c r="C40" s="131"/>
      <c r="D40" s="131"/>
      <c r="E40" s="131"/>
      <c r="F40" s="131"/>
      <c r="G40" s="62">
        <f>G39</f>
        <v>0</v>
      </c>
      <c r="H40" s="20"/>
    </row>
    <row r="41" spans="1:13" x14ac:dyDescent="0.2">
      <c r="A41" s="19"/>
      <c r="B41" s="19"/>
      <c r="C41" s="19"/>
      <c r="D41" s="19"/>
      <c r="E41" s="19"/>
      <c r="F41" s="19"/>
    </row>
    <row r="42" spans="1:13" ht="13.5" thickBot="1" x14ac:dyDescent="0.25">
      <c r="A42" s="19"/>
      <c r="B42" s="19"/>
      <c r="C42" s="19"/>
      <c r="D42" s="19"/>
      <c r="E42" s="19"/>
      <c r="F42" s="19"/>
    </row>
    <row r="43" spans="1:13" ht="15.75" thickBot="1" x14ac:dyDescent="0.3">
      <c r="A43" s="115" t="s">
        <v>44</v>
      </c>
      <c r="B43" s="115"/>
      <c r="C43" s="115"/>
      <c r="D43" s="115"/>
      <c r="E43" s="115"/>
      <c r="F43" s="115"/>
      <c r="G43" s="38">
        <f>SUM(H10,G23,G34,G40)</f>
        <v>0</v>
      </c>
      <c r="H43"/>
    </row>
    <row r="44" spans="1:13" ht="15" x14ac:dyDescent="0.2">
      <c r="A44" s="63"/>
      <c r="B44" s="64"/>
      <c r="C44" s="64"/>
      <c r="D44" s="64"/>
      <c r="E44" s="65"/>
      <c r="F44" s="64"/>
      <c r="G44" s="64"/>
      <c r="H44" s="64"/>
    </row>
    <row r="45" spans="1:13" ht="15" x14ac:dyDescent="0.2">
      <c r="A45" s="66"/>
    </row>
    <row r="46" spans="1:13" ht="15" x14ac:dyDescent="0.2">
      <c r="A46" s="66"/>
    </row>
    <row r="47" spans="1:13" ht="15" x14ac:dyDescent="0.2">
      <c r="A47" s="66"/>
    </row>
    <row r="48" spans="1:13" ht="15" x14ac:dyDescent="0.2">
      <c r="A48" s="66"/>
    </row>
    <row r="49" spans="1:1" ht="15" x14ac:dyDescent="0.2">
      <c r="A49" s="66"/>
    </row>
    <row r="50" spans="1:1" ht="15" x14ac:dyDescent="0.2">
      <c r="A50" s="67"/>
    </row>
  </sheetData>
  <mergeCells count="18">
    <mergeCell ref="A6:D6"/>
    <mergeCell ref="A1:H1"/>
    <mergeCell ref="A2:H2"/>
    <mergeCell ref="A3:H3"/>
    <mergeCell ref="A4:D4"/>
    <mergeCell ref="A5:D5"/>
    <mergeCell ref="A43:F43"/>
    <mergeCell ref="A7:D7"/>
    <mergeCell ref="A8:D8"/>
    <mergeCell ref="A9:D9"/>
    <mergeCell ref="A10:G10"/>
    <mergeCell ref="A12:H12"/>
    <mergeCell ref="A23:F23"/>
    <mergeCell ref="A34:F34"/>
    <mergeCell ref="A37:B37"/>
    <mergeCell ref="A38:C38"/>
    <mergeCell ref="A39:B39"/>
    <mergeCell ref="A40:F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EBC6-6890-4F14-871C-3243107A6A40}">
  <dimension ref="A1:F24"/>
  <sheetViews>
    <sheetView workbookViewId="0">
      <selection activeCell="G18" sqref="G18"/>
    </sheetView>
  </sheetViews>
  <sheetFormatPr defaultColWidth="9.140625" defaultRowHeight="12.75" x14ac:dyDescent="0.2"/>
  <cols>
    <col min="1" max="1" width="57" style="2" customWidth="1"/>
    <col min="2" max="2" width="10.5703125" style="2" customWidth="1"/>
    <col min="3" max="3" width="16.42578125" style="2" customWidth="1"/>
    <col min="4" max="4" width="16.140625" style="2" customWidth="1"/>
    <col min="5" max="5" width="17.42578125" style="2" customWidth="1"/>
    <col min="6" max="6" width="18.5703125" style="2" customWidth="1"/>
    <col min="7" max="16384" width="9.140625" style="2"/>
  </cols>
  <sheetData>
    <row r="1" spans="1:6" s="1" customFormat="1" ht="18.75" x14ac:dyDescent="0.3">
      <c r="A1" s="140" t="s">
        <v>45</v>
      </c>
      <c r="B1" s="134"/>
      <c r="C1" s="134"/>
      <c r="D1" s="134"/>
      <c r="E1" s="134"/>
      <c r="F1" s="134"/>
    </row>
    <row r="2" spans="1:6" s="69" customFormat="1" x14ac:dyDescent="0.2">
      <c r="A2" s="68"/>
      <c r="B2" s="68"/>
      <c r="C2" s="68"/>
      <c r="D2" s="68"/>
      <c r="E2" s="68"/>
      <c r="F2" s="68"/>
    </row>
    <row r="3" spans="1:6" ht="13.5" thickBot="1" x14ac:dyDescent="0.25">
      <c r="A3" s="122" t="s">
        <v>46</v>
      </c>
      <c r="B3" s="122"/>
      <c r="C3" s="122"/>
      <c r="D3" s="122"/>
      <c r="E3" s="122"/>
      <c r="F3" s="122"/>
    </row>
    <row r="4" spans="1:6" ht="39" thickBot="1" x14ac:dyDescent="0.25">
      <c r="A4" s="70" t="s">
        <v>38</v>
      </c>
      <c r="B4" s="23" t="s">
        <v>47</v>
      </c>
      <c r="C4" s="24" t="s">
        <v>4</v>
      </c>
      <c r="D4" s="25" t="s">
        <v>69</v>
      </c>
      <c r="E4" s="42" t="s">
        <v>71</v>
      </c>
    </row>
    <row r="5" spans="1:6" ht="13.5" thickBot="1" x14ac:dyDescent="0.25">
      <c r="A5" s="71">
        <v>1</v>
      </c>
      <c r="B5" s="72">
        <v>2</v>
      </c>
      <c r="C5" s="72">
        <v>3</v>
      </c>
      <c r="D5" s="73">
        <v>4</v>
      </c>
      <c r="E5" s="74" t="s">
        <v>41</v>
      </c>
    </row>
    <row r="6" spans="1:6" ht="13.5" thickBot="1" x14ac:dyDescent="0.25">
      <c r="A6" s="82" t="s">
        <v>73</v>
      </c>
      <c r="B6" s="33">
        <v>19</v>
      </c>
      <c r="C6" s="75">
        <v>24</v>
      </c>
      <c r="D6" s="113"/>
      <c r="E6" s="13">
        <f>B6*C6*D6</f>
        <v>0</v>
      </c>
    </row>
    <row r="7" spans="1:6" ht="13.5" thickBot="1" x14ac:dyDescent="0.25">
      <c r="A7" s="120" t="s">
        <v>48</v>
      </c>
      <c r="B7" s="121"/>
      <c r="C7" s="121"/>
      <c r="D7" s="141"/>
      <c r="E7" s="18">
        <f>SUM(E6:E6)</f>
        <v>0</v>
      </c>
    </row>
    <row r="9" spans="1:6" x14ac:dyDescent="0.2">
      <c r="A9" s="39"/>
      <c r="B9" s="39"/>
      <c r="C9" s="39"/>
      <c r="D9" s="39"/>
      <c r="E9" s="39"/>
      <c r="F9" s="76"/>
    </row>
    <row r="10" spans="1:6" x14ac:dyDescent="0.2">
      <c r="B10" s="39"/>
      <c r="C10" s="39"/>
      <c r="D10" s="39"/>
      <c r="E10" s="39"/>
      <c r="F10" s="76"/>
    </row>
    <row r="11" spans="1:6" ht="13.5" thickBot="1" x14ac:dyDescent="0.25">
      <c r="A11" s="40" t="s">
        <v>49</v>
      </c>
    </row>
    <row r="12" spans="1:6" ht="39" thickBot="1" x14ac:dyDescent="0.25">
      <c r="A12" s="77" t="s">
        <v>38</v>
      </c>
      <c r="B12" s="57" t="s">
        <v>39</v>
      </c>
      <c r="C12" s="24" t="s">
        <v>4</v>
      </c>
      <c r="D12" s="25" t="s">
        <v>69</v>
      </c>
      <c r="E12" s="42" t="s">
        <v>71</v>
      </c>
    </row>
    <row r="13" spans="1:6" ht="13.5" thickBot="1" x14ac:dyDescent="0.25">
      <c r="A13" s="71">
        <v>1</v>
      </c>
      <c r="B13" s="72">
        <v>2</v>
      </c>
      <c r="C13" s="72">
        <v>3</v>
      </c>
      <c r="D13" s="73">
        <v>4</v>
      </c>
      <c r="E13" s="74" t="s">
        <v>41</v>
      </c>
    </row>
    <row r="14" spans="1:6" ht="13.5" thickBot="1" x14ac:dyDescent="0.25">
      <c r="A14" s="78" t="s">
        <v>42</v>
      </c>
      <c r="B14" s="75">
        <v>19</v>
      </c>
      <c r="C14" s="75">
        <v>24</v>
      </c>
      <c r="D14" s="113"/>
      <c r="E14" s="79">
        <f>B14*C14*D14</f>
        <v>0</v>
      </c>
    </row>
    <row r="15" spans="1:6" ht="13.5" thickBot="1" x14ac:dyDescent="0.25">
      <c r="A15" s="120" t="s">
        <v>50</v>
      </c>
      <c r="B15" s="121"/>
      <c r="C15" s="121"/>
      <c r="D15" s="121"/>
      <c r="E15" s="38">
        <f>E14</f>
        <v>0</v>
      </c>
      <c r="F15" s="20"/>
    </row>
    <row r="16" spans="1:6" customFormat="1" ht="15.75" thickBot="1" x14ac:dyDescent="0.3">
      <c r="A16" s="80"/>
      <c r="E16" s="81"/>
    </row>
    <row r="17" spans="1:5" ht="13.5" thickBot="1" x14ac:dyDescent="0.25">
      <c r="A17" s="115" t="s">
        <v>51</v>
      </c>
      <c r="B17" s="115"/>
      <c r="C17" s="115"/>
      <c r="D17" s="115"/>
      <c r="E17" s="18">
        <f>E7+E15</f>
        <v>0</v>
      </c>
    </row>
    <row r="18" spans="1:5" ht="15" x14ac:dyDescent="0.2">
      <c r="A18" s="139"/>
      <c r="B18" s="139"/>
    </row>
    <row r="19" spans="1:5" ht="15" x14ac:dyDescent="0.2">
      <c r="A19" s="66"/>
    </row>
    <row r="20" spans="1:5" ht="15" x14ac:dyDescent="0.2">
      <c r="A20" s="66"/>
    </row>
    <row r="21" spans="1:5" ht="15" x14ac:dyDescent="0.2">
      <c r="A21" s="66"/>
    </row>
    <row r="22" spans="1:5" ht="15" x14ac:dyDescent="0.2">
      <c r="A22" s="66"/>
    </row>
    <row r="23" spans="1:5" ht="15" x14ac:dyDescent="0.2">
      <c r="A23" s="66"/>
    </row>
    <row r="24" spans="1:5" ht="15" x14ac:dyDescent="0.2">
      <c r="A24" s="67"/>
    </row>
  </sheetData>
  <mergeCells count="6">
    <mergeCell ref="A18:B18"/>
    <mergeCell ref="A1:F1"/>
    <mergeCell ref="A3:F3"/>
    <mergeCell ref="A7:D7"/>
    <mergeCell ref="A15:D15"/>
    <mergeCell ref="A17:D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B6A1-57A6-44DE-9275-2B0B4F8841AF}">
  <dimension ref="A1:H19"/>
  <sheetViews>
    <sheetView workbookViewId="0">
      <selection activeCell="G9" sqref="G9"/>
    </sheetView>
  </sheetViews>
  <sheetFormatPr defaultColWidth="9.140625" defaultRowHeight="12.75" x14ac:dyDescent="0.2"/>
  <cols>
    <col min="1" max="1" width="41.85546875" style="2" customWidth="1"/>
    <col min="2" max="2" width="14.140625" style="2" customWidth="1"/>
    <col min="3" max="3" width="15.28515625" style="2" customWidth="1"/>
    <col min="4" max="4" width="18.140625" style="2" customWidth="1"/>
    <col min="5" max="5" width="18.5703125" style="2" customWidth="1"/>
    <col min="6" max="16384" width="9.140625" style="2"/>
  </cols>
  <sheetData>
    <row r="1" spans="1:8" s="1" customFormat="1" ht="18.75" x14ac:dyDescent="0.3">
      <c r="A1" s="134" t="s">
        <v>52</v>
      </c>
      <c r="B1" s="134"/>
      <c r="C1" s="134"/>
      <c r="D1" s="134"/>
      <c r="E1" s="134"/>
    </row>
    <row r="2" spans="1:8" s="69" customFormat="1" x14ac:dyDescent="0.2">
      <c r="A2" s="68"/>
      <c r="B2" s="68"/>
      <c r="C2" s="68"/>
      <c r="D2" s="84"/>
      <c r="E2" s="2"/>
    </row>
    <row r="3" spans="1:8" ht="13.5" thickBot="1" x14ac:dyDescent="0.25">
      <c r="A3" s="122" t="s">
        <v>53</v>
      </c>
      <c r="B3" s="122"/>
      <c r="C3" s="122"/>
      <c r="D3" s="122"/>
      <c r="E3" s="122"/>
    </row>
    <row r="4" spans="1:8" ht="51.75" thickBot="1" x14ac:dyDescent="0.25">
      <c r="A4" s="85" t="s">
        <v>54</v>
      </c>
      <c r="B4" s="57" t="s">
        <v>39</v>
      </c>
      <c r="C4" s="25" t="s">
        <v>55</v>
      </c>
      <c r="D4" s="42" t="s">
        <v>71</v>
      </c>
    </row>
    <row r="5" spans="1:8" ht="13.5" thickBot="1" x14ac:dyDescent="0.25">
      <c r="A5" s="71">
        <v>1</v>
      </c>
      <c r="B5" s="10">
        <v>2</v>
      </c>
      <c r="C5" s="114">
        <v>3</v>
      </c>
      <c r="D5" s="11" t="s">
        <v>74</v>
      </c>
    </row>
    <row r="6" spans="1:8" ht="25.5" x14ac:dyDescent="0.2">
      <c r="A6" s="86" t="s">
        <v>75</v>
      </c>
      <c r="B6" s="111">
        <v>1</v>
      </c>
      <c r="C6" s="113"/>
      <c r="D6" s="87">
        <f>B6*C6</f>
        <v>0</v>
      </c>
    </row>
    <row r="7" spans="1:8" ht="38.25" x14ac:dyDescent="0.2">
      <c r="A7" s="86" t="s">
        <v>76</v>
      </c>
      <c r="B7" s="14">
        <v>2</v>
      </c>
      <c r="C7" s="112"/>
      <c r="D7" s="87">
        <f t="shared" ref="D7:D9" si="0">B7*C7</f>
        <v>0</v>
      </c>
    </row>
    <row r="8" spans="1:8" ht="25.5" x14ac:dyDescent="0.2">
      <c r="A8" s="86" t="s">
        <v>77</v>
      </c>
      <c r="B8" s="14">
        <v>10</v>
      </c>
      <c r="C8" s="112"/>
      <c r="D8" s="87">
        <f t="shared" si="0"/>
        <v>0</v>
      </c>
    </row>
    <row r="9" spans="1:8" ht="26.25" thickBot="1" x14ac:dyDescent="0.25">
      <c r="A9" s="86" t="s">
        <v>78</v>
      </c>
      <c r="B9" s="14">
        <v>6</v>
      </c>
      <c r="C9" s="112"/>
      <c r="D9" s="87">
        <f t="shared" si="0"/>
        <v>0</v>
      </c>
    </row>
    <row r="10" spans="1:8" ht="13.5" thickBot="1" x14ac:dyDescent="0.25">
      <c r="A10" s="88" t="s">
        <v>56</v>
      </c>
      <c r="B10" s="89"/>
      <c r="C10" s="90"/>
      <c r="D10" s="18">
        <f>SUM(D6:D9)</f>
        <v>0</v>
      </c>
    </row>
    <row r="11" spans="1:8" x14ac:dyDescent="0.2">
      <c r="A11" s="91"/>
    </row>
    <row r="12" spans="1:8" ht="13.5" thickBot="1" x14ac:dyDescent="0.25">
      <c r="A12" s="92" t="s">
        <v>57</v>
      </c>
      <c r="H12" s="110"/>
    </row>
    <row r="13" spans="1:8" ht="51.75" thickBot="1" x14ac:dyDescent="0.25">
      <c r="A13" s="85" t="s">
        <v>58</v>
      </c>
      <c r="B13" s="57" t="s">
        <v>39</v>
      </c>
      <c r="C13" s="25" t="s">
        <v>55</v>
      </c>
      <c r="D13" s="42" t="s">
        <v>71</v>
      </c>
    </row>
    <row r="14" spans="1:8" ht="13.5" thickBot="1" x14ac:dyDescent="0.25">
      <c r="A14" s="71">
        <v>1</v>
      </c>
      <c r="B14" s="28">
        <v>2</v>
      </c>
      <c r="C14" s="10">
        <v>3</v>
      </c>
      <c r="D14" s="11" t="s">
        <v>74</v>
      </c>
    </row>
    <row r="15" spans="1:8" ht="13.5" thickBot="1" x14ac:dyDescent="0.25">
      <c r="A15" s="86" t="s">
        <v>59</v>
      </c>
      <c r="B15" s="16">
        <v>19</v>
      </c>
      <c r="C15" s="113"/>
      <c r="D15" s="93">
        <f>B15*C15</f>
        <v>0</v>
      </c>
    </row>
    <row r="16" spans="1:8" ht="13.5" thickBot="1" x14ac:dyDescent="0.25">
      <c r="A16" s="94" t="s">
        <v>60</v>
      </c>
      <c r="B16" s="95"/>
      <c r="C16" s="95"/>
      <c r="D16" s="18">
        <f>SUM(D15:D15)</f>
        <v>0</v>
      </c>
    </row>
    <row r="18" spans="1:5" ht="13.5" thickBot="1" x14ac:dyDescent="0.25"/>
    <row r="19" spans="1:5" ht="13.5" thickBot="1" x14ac:dyDescent="0.25">
      <c r="A19" s="115" t="s">
        <v>61</v>
      </c>
      <c r="B19" s="115"/>
      <c r="C19" s="115"/>
      <c r="D19" s="115"/>
      <c r="E19" s="18">
        <f>SUM(D10,D16)</f>
        <v>0</v>
      </c>
    </row>
  </sheetData>
  <mergeCells count="3">
    <mergeCell ref="A1:E1"/>
    <mergeCell ref="A3:E3"/>
    <mergeCell ref="A19:D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D8A5-E4EF-4DDE-894C-ABEC53705347}">
  <dimension ref="A1:F8"/>
  <sheetViews>
    <sheetView workbookViewId="0">
      <selection activeCell="C17" sqref="C17"/>
    </sheetView>
  </sheetViews>
  <sheetFormatPr defaultColWidth="9.140625" defaultRowHeight="12.75" x14ac:dyDescent="0.2"/>
  <cols>
    <col min="1" max="1" width="80.7109375" style="2" customWidth="1"/>
    <col min="2" max="2" width="21" style="2" customWidth="1"/>
    <col min="3" max="3" width="22.28515625" style="2" customWidth="1"/>
    <col min="4" max="4" width="16.85546875" style="2" customWidth="1"/>
    <col min="5" max="5" width="18.5703125" style="2" customWidth="1"/>
    <col min="6" max="6" width="33.5703125" style="2" customWidth="1"/>
    <col min="7" max="16384" width="9.140625" style="2"/>
  </cols>
  <sheetData>
    <row r="1" spans="1:6" s="1" customFormat="1" ht="18.75" x14ac:dyDescent="0.3">
      <c r="A1" s="134" t="s">
        <v>62</v>
      </c>
      <c r="B1" s="134"/>
      <c r="C1" s="134"/>
      <c r="D1" s="134"/>
      <c r="E1" s="134"/>
      <c r="F1" s="134"/>
    </row>
    <row r="2" spans="1:6" s="69" customFormat="1" ht="13.5" thickBot="1" x14ac:dyDescent="0.25">
      <c r="A2" s="68"/>
      <c r="B2" s="68"/>
      <c r="C2" s="68"/>
      <c r="D2" s="68"/>
      <c r="E2" s="68"/>
      <c r="F2" s="68"/>
    </row>
    <row r="3" spans="1:6" ht="15.75" x14ac:dyDescent="0.2">
      <c r="A3" s="96" t="s">
        <v>63</v>
      </c>
      <c r="B3" s="97">
        <f>A!G43</f>
        <v>0</v>
      </c>
      <c r="C3" s="98"/>
      <c r="D3" s="98"/>
    </row>
    <row r="4" spans="1:6" ht="25.5" x14ac:dyDescent="0.2">
      <c r="A4" s="99" t="s">
        <v>64</v>
      </c>
      <c r="B4" s="93">
        <f>B!E17</f>
        <v>0</v>
      </c>
      <c r="C4" s="98"/>
      <c r="D4" s="98"/>
    </row>
    <row r="5" spans="1:6" ht="16.5" thickBot="1" x14ac:dyDescent="0.3">
      <c r="A5" s="100" t="s">
        <v>65</v>
      </c>
      <c r="B5" s="101">
        <f>'C'!E19</f>
        <v>0</v>
      </c>
      <c r="C5" s="102"/>
      <c r="D5" s="103"/>
    </row>
    <row r="6" spans="1:6" ht="15.75" x14ac:dyDescent="0.2">
      <c r="A6" s="104" t="s">
        <v>66</v>
      </c>
      <c r="B6" s="105">
        <f>SUM(B3:B5)</f>
        <v>0</v>
      </c>
      <c r="C6" s="98"/>
      <c r="D6" s="106"/>
    </row>
    <row r="7" spans="1:6" ht="16.5" thickBot="1" x14ac:dyDescent="0.25">
      <c r="A7" s="107" t="s">
        <v>67</v>
      </c>
      <c r="B7" s="93">
        <f>(B6/100)*25</f>
        <v>0</v>
      </c>
      <c r="C7" s="98"/>
      <c r="D7" s="106"/>
    </row>
    <row r="8" spans="1:6" ht="16.5" thickBot="1" x14ac:dyDescent="0.25">
      <c r="A8" s="108" t="s">
        <v>68</v>
      </c>
      <c r="B8" s="109">
        <f>B6*1.25</f>
        <v>0</v>
      </c>
      <c r="C8" s="98"/>
      <c r="D8" s="10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Šamec</dc:creator>
  <cp:lastModifiedBy>Ivana Brkić</cp:lastModifiedBy>
  <dcterms:created xsi:type="dcterms:W3CDTF">2015-06-05T18:17:20Z</dcterms:created>
  <dcterms:modified xsi:type="dcterms:W3CDTF">2026-05-22T05:56:28Z</dcterms:modified>
</cp:coreProperties>
</file>