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oroteja\Documents\javna nabava\2026\mobilni telefoni\NOVO\"/>
    </mc:Choice>
  </mc:AlternateContent>
  <bookViews>
    <workbookView xWindow="0" yWindow="0" windowWidth="28800" windowHeight="12315"/>
  </bookViews>
  <sheets>
    <sheet name="A" sheetId="1" r:id="rId1"/>
    <sheet name="B" sheetId="2" r:id="rId2"/>
    <sheet name="C" sheetId="3" r:id="rId3"/>
    <sheet name="Rekapitulacija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G23" i="1"/>
  <c r="D15" i="3"/>
  <c r="D6" i="3" l="1"/>
  <c r="E6" i="2"/>
  <c r="E7" i="2" s="1"/>
  <c r="D9" i="3"/>
  <c r="D8" i="3"/>
  <c r="D7" i="3"/>
  <c r="E14" i="2"/>
  <c r="E15" i="2" s="1"/>
  <c r="G30" i="1"/>
  <c r="G31" i="1" s="1"/>
  <c r="G24" i="1"/>
  <c r="G16" i="1"/>
  <c r="G15" i="1"/>
  <c r="H9" i="1"/>
  <c r="H8" i="1"/>
  <c r="H7" i="1"/>
  <c r="H6" i="1"/>
  <c r="E17" i="2" l="1"/>
  <c r="B4" i="4" s="1"/>
  <c r="G25" i="1"/>
  <c r="G17" i="1"/>
  <c r="H10" i="1"/>
  <c r="D10" i="3"/>
  <c r="D16" i="3"/>
  <c r="E19" i="3" s="1"/>
  <c r="G34" i="1" l="1"/>
  <c r="B3" i="4" s="1"/>
  <c r="B5" i="4"/>
  <c r="B6" i="4" l="1"/>
  <c r="B8" i="4" s="1"/>
  <c r="B7" i="4" l="1"/>
</calcChain>
</file>

<file path=xl/sharedStrings.xml><?xml version="1.0" encoding="utf-8"?>
<sst xmlns="http://schemas.openxmlformats.org/spreadsheetml/2006/main" count="102" uniqueCount="68">
  <si>
    <t>TELEKOMUNIKACIJSKE USLUGE U MOBILNIM MREŽAMA - VPN USLUGA</t>
  </si>
  <si>
    <t xml:space="preserve">A.1.1. Cjenik mjesečnih naknada </t>
  </si>
  <si>
    <t>USLUGA
Ponuđena tarifa za kategoriju mora sadržati minimalne tražene količine, a u slučaju da sadrži količinu veću od tražene, razlika se ne smije iskoristiti za umanjenje traženih dodatnih okvirnih količina</t>
  </si>
  <si>
    <t>OKVIRNI BROJ KORISNIKA</t>
  </si>
  <si>
    <t>BROJ MJESECI (mjesec)</t>
  </si>
  <si>
    <t>5= 2x3 x4</t>
  </si>
  <si>
    <t>UKUPNO A1.1 (ZA 24 MJESECA)</t>
  </si>
  <si>
    <t xml:space="preserve">A.1.2. Usluge poziva i podakovnog prijenosa </t>
  </si>
  <si>
    <t>USLUGA
Odnosi se na 1. Kategoriju VPN korisnika, 2. Kategoriju 3. Kategoriju</t>
  </si>
  <si>
    <t>JEDINICA MJERE</t>
  </si>
  <si>
    <t xml:space="preserve"> OKVIRNA  KOLIČINA ZA 1 MJESEC PO KORISNIKU</t>
  </si>
  <si>
    <t>7= 3x4x5x6</t>
  </si>
  <si>
    <t>Roaming opcija izvan EEA s uključenih 60 min. odlaznih i dolaznih poziva</t>
  </si>
  <si>
    <t>kom</t>
  </si>
  <si>
    <t>Roaming opcija podatkovnog prometa izvan EEA s uključenih 200 MB</t>
  </si>
  <si>
    <t>UKUPNO A1.2. (ZA 24 MJESECA)</t>
  </si>
  <si>
    <t>USLUGA
Odnosi se na 1. kategoriju VPN korisnika</t>
  </si>
  <si>
    <t>SMS prema međunarodnim brojevima</t>
  </si>
  <si>
    <t>poruka</t>
  </si>
  <si>
    <t>SMS u roaming-u unutar EEA</t>
  </si>
  <si>
    <t>SMS u roaming-u izvan EEA</t>
  </si>
  <si>
    <t>UKUPNO A1.3. (ZA 24 MJESECA)</t>
  </si>
  <si>
    <t>A1.4. Naknada za pristup mobilnoj mreži</t>
  </si>
  <si>
    <t>USLUGA</t>
  </si>
  <si>
    <t xml:space="preserve"> OKVIRNA  KOLIČINA </t>
  </si>
  <si>
    <t xml:space="preserve"> </t>
  </si>
  <si>
    <t>5 = 2x3x4</t>
  </si>
  <si>
    <t>Naknada za pristup mobilnoj mreži</t>
  </si>
  <si>
    <t>UKUPNO A1.4. (ZA 24 MJESECI)</t>
  </si>
  <si>
    <t>UKUPNO A ( A1.1.+A1.2.+A1.3+A1.4., ZA 24 MJESECA)</t>
  </si>
  <si>
    <t>TELEKOMUNIKACIJSKE USLUGE U MOBILNIM MREŽAMA - Podatkovni mobilni prijenos podataka 
(USB Stick 3G/4G modem)</t>
  </si>
  <si>
    <t>B1.1. Cjenik mjesečnih naknada-Podatkovni mobilni prijenos podataka u RH</t>
  </si>
  <si>
    <t>OKVIRNI 
BROJ KORISNIKA</t>
  </si>
  <si>
    <t>UKUPNO B1.1. (ZA 24 MJESECA)</t>
  </si>
  <si>
    <t xml:space="preserve">B1.2. Naknada za pristup mobilnoj mreži - uređaji za podatkovni mobilni prijenos podataka </t>
  </si>
  <si>
    <t>UKUPNO B1.2. (ZA 24 MJESECA)</t>
  </si>
  <si>
    <t>UKUPNO B (B1.1. +B1.2., ZA 24 MJESECA)</t>
  </si>
  <si>
    <t>GSM mobilni aparati, mobilni pristupnik internetu</t>
  </si>
  <si>
    <t xml:space="preserve">C1.1. Cjenik mobilnih aparata </t>
  </si>
  <si>
    <t xml:space="preserve">USLUGA
GSM aparati (nabava uređaja na bazi dvije godine ugovora)
</t>
  </si>
  <si>
    <t xml:space="preserve">JEDINIČNA CIJENA bez PDV-a </t>
  </si>
  <si>
    <t>UKUPNO C1.1.</t>
  </si>
  <si>
    <t>C1.2. Cjenik mobilnih pristupnika internetu</t>
  </si>
  <si>
    <t xml:space="preserve">USLUGA
USB stickovi (nabava uređaja na bazi dvije godine ugovora)
</t>
  </si>
  <si>
    <t>Mobilni pristupnik Internetu</t>
  </si>
  <si>
    <t>UKUPNO C1.2.</t>
  </si>
  <si>
    <t xml:space="preserve">UKUPNO C (C1.1.+C1.2., ZA 24 MJESECA) </t>
  </si>
  <si>
    <t>REKAPITULACIJA TROŠKOVNIKA</t>
  </si>
  <si>
    <r>
      <rPr>
        <b/>
        <sz val="10"/>
        <rFont val="Calibri"/>
        <family val="2"/>
        <charset val="238"/>
        <scheme val="minor"/>
      </rPr>
      <t>A</t>
    </r>
    <r>
      <rPr>
        <sz val="10"/>
        <rFont val="Calibri"/>
        <family val="2"/>
        <charset val="238"/>
        <scheme val="minor"/>
      </rPr>
      <t xml:space="preserve"> TELEKOMUNIKACIJSKE USLUGE U MOBILNIM MREŽAMA - VPN USLUGA </t>
    </r>
  </si>
  <si>
    <r>
      <rPr>
        <b/>
        <sz val="10"/>
        <rFont val="Calibri"/>
        <family val="2"/>
        <charset val="238"/>
        <scheme val="minor"/>
      </rPr>
      <t>B</t>
    </r>
    <r>
      <rPr>
        <sz val="10"/>
        <rFont val="Calibri"/>
        <family val="2"/>
        <charset val="238"/>
        <scheme val="minor"/>
      </rPr>
      <t xml:space="preserve"> TELEKOMUNIKACIJSKE USLUGE U MOBILNIM MREŽAMA -PODATKOVNI MOBILNI PRIJENOS PODATAKA</t>
    </r>
  </si>
  <si>
    <r>
      <rPr>
        <b/>
        <sz val="10"/>
        <rFont val="Calibri"/>
        <family val="2"/>
        <charset val="238"/>
        <scheme val="minor"/>
      </rPr>
      <t xml:space="preserve">C </t>
    </r>
    <r>
      <rPr>
        <sz val="10"/>
        <rFont val="Calibri"/>
        <family val="2"/>
        <charset val="238"/>
        <scheme val="minor"/>
      </rPr>
      <t>GSM mobilni aparati, mobilni pristupnik internetu</t>
    </r>
  </si>
  <si>
    <t>UKUPNO A+B+C</t>
  </si>
  <si>
    <t>PDV</t>
  </si>
  <si>
    <t>UKUPNO S PDV-OM</t>
  </si>
  <si>
    <t>JEDINIČNA CIJENA bez PDV-a (€/mjesec)</t>
  </si>
  <si>
    <t>UKUPNA CIJENA ZA PERIOD OD 24 MJESECA (€)</t>
  </si>
  <si>
    <t>UKUPNO bez PDV-a (€)</t>
  </si>
  <si>
    <t>Podatkovna tarifa s minimalnim uključenim  prometom 30 GB</t>
  </si>
  <si>
    <t>4=2x3</t>
  </si>
  <si>
    <t>Kategorija 1 - Samsung Exynos 2600, Deca-core „ili jednakovrijedno“ _________________</t>
  </si>
  <si>
    <t>Kategorija 2 - Apple A18 (3 nm), Hexa-core, Apple GPU (5-core graphics) „ili jednakovrijedno“ _________________</t>
  </si>
  <si>
    <t>Kategorija 3 - Octa-core (2.9 GHz, 2.6 GHz, 1.9 GHz)
 „ili jednakovrijedno“ _________________</t>
  </si>
  <si>
    <t>Kategorija 4 - Octa-core 2.2GHz „ili jednakovrijedno“ _________________</t>
  </si>
  <si>
    <t>Mjesečna naknada za VPN tarifni model - 3. Kategorija VPN korisnika koja sadrži minimalno:
 - Neograničene minute prema svim mrežama u RH
 - 50 međunarodnih minute prema zemljama EU
 - Neograničen sms prema svim mrežama u RH i međunarodnim destinacijama
 - Minimalno 55 GB podatkovnog prometa u RH po punoj brzini, nakon toga neograničeno smanjenom brzinom</t>
  </si>
  <si>
    <t>Mjesečna naknada za VPN tarifni model - 2. Kategorija VPN korisnika koja sadrži minimalno:
 - Neograničene minute prema svim mrežama u RH
 - 50 međunarodnih minute prema zemljama EU
 - Neograničen sms prema svim mrežama u RH i međunarodnim destinacijama
 - Minimalno 100 GB podatkovnog prometa u RH po punoj brzini, nakon toga neograničeno smanjenom brzinom</t>
  </si>
  <si>
    <t>Mjesečna naknada za VPN tarifni model - 4. Kategorija VPN korisnika koja sadrži minimalno:
 - Neograničene minute prema svim mrežama u RH
 - Neograničen sms prema svim mrežama u RH i međunarodnim destinacijama
 - Minimalno 55 GB podatkovnog prometa u RH po punoj brzini, nakon toga neograničeno smanjenom brzinom</t>
  </si>
  <si>
    <t>Mjesečna naknada za VPN tarifni model - 1. Kategorija VPN korisnika koja sadrži minimalno:
 - Neograničene minute prema svim mrežama u RH
 - 50 međunarodnih minute prema zemljama EU
 - 300 minuta odlaznih i dolaznih poziva u roamingu van EU
 - Neograničen sms prema svim mrežama u RH i međunarodnim destinacijama
 - Minimalno 300 GB podatkovnog prometa u RH po punoj brzini, nakon toga neograničeno smanjenom brzinom
 - 800 MB podatkovnog prometa u roamingu van EU</t>
  </si>
  <si>
    <t>A1.3. Cjenik SMS  usluga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</si>
</sst>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kn&quot;_-;\-* #,##0.00\ &quot;kn&quot;_-;_-* &quot;-&quot;??\ &quot;kn&quot;_-;_-@_-"/>
    <numFmt numFmtId="164" formatCode="#,##0.00\ &quot;kn&quot;"/>
    <numFmt numFmtId="165" formatCode="#,##0.00\ &quot;€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name val="Tahoma"/>
      <family val="2"/>
      <charset val="238"/>
    </font>
    <font>
      <b/>
      <sz val="10"/>
      <name val="Tahoma"/>
      <family val="2"/>
      <charset val="238"/>
    </font>
    <font>
      <sz val="8"/>
      <name val="Tahoma"/>
      <family val="2"/>
      <charset val="238"/>
    </font>
    <font>
      <sz val="1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8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4" xfId="0" applyFont="1" applyBorder="1" applyAlignment="1">
      <alignment horizontal="center" vertical="center" wrapText="1"/>
    </xf>
    <xf numFmtId="0" fontId="6" fillId="0" borderId="0" xfId="0" applyFont="1"/>
    <xf numFmtId="3" fontId="7" fillId="0" borderId="2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5" fontId="5" fillId="0" borderId="7" xfId="0" applyNumberFormat="1" applyFont="1" applyBorder="1" applyAlignment="1" applyProtection="1">
      <alignment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165" fontId="5" fillId="0" borderId="4" xfId="0" applyNumberFormat="1" applyFont="1" applyBorder="1" applyAlignment="1" applyProtection="1">
      <alignment vertical="center"/>
      <protection locked="0"/>
    </xf>
    <xf numFmtId="0" fontId="5" fillId="0" borderId="0" xfId="0" applyFont="1" applyAlignment="1">
      <alignment horizontal="right" vertical="center"/>
    </xf>
    <xf numFmtId="164" fontId="5" fillId="0" borderId="0" xfId="0" applyNumberFormat="1" applyFont="1" applyAlignment="1" applyProtection="1">
      <alignment vertical="center"/>
      <protection locked="0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3" fontId="5" fillId="0" borderId="20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3" fontId="4" fillId="0" borderId="0" xfId="0" applyNumberFormat="1" applyFont="1"/>
    <xf numFmtId="0" fontId="5" fillId="0" borderId="22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/>
    </xf>
    <xf numFmtId="0" fontId="4" fillId="0" borderId="5" xfId="0" applyFont="1" applyBorder="1" applyAlignment="1">
      <alignment vertical="center"/>
    </xf>
    <xf numFmtId="0" fontId="4" fillId="0" borderId="23" xfId="0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2" fontId="4" fillId="0" borderId="0" xfId="0" applyNumberFormat="1" applyFont="1" applyAlignment="1" applyProtection="1">
      <alignment horizontal="right" vertical="center"/>
      <protection locked="0"/>
    </xf>
    <xf numFmtId="0" fontId="5" fillId="0" borderId="0" xfId="0" applyFont="1" applyAlignment="1">
      <alignment horizontal="left" vertical="center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/>
    </xf>
    <xf numFmtId="0" fontId="4" fillId="0" borderId="33" xfId="0" applyFont="1" applyBorder="1" applyAlignment="1">
      <alignment horizontal="right" vertical="center" wrapText="1"/>
    </xf>
    <xf numFmtId="165" fontId="5" fillId="0" borderId="35" xfId="0" applyNumberFormat="1" applyFont="1" applyBorder="1" applyAlignment="1" applyProtection="1">
      <alignment vertical="center"/>
      <protection locked="0"/>
    </xf>
    <xf numFmtId="165" fontId="5" fillId="0" borderId="38" xfId="0" applyNumberFormat="1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4" fillId="0" borderId="0" xfId="0" applyFont="1" applyProtection="1">
      <protection locked="0"/>
    </xf>
    <xf numFmtId="3" fontId="4" fillId="0" borderId="0" xfId="0" applyNumberFormat="1" applyFont="1" applyProtection="1">
      <protection locked="0"/>
    </xf>
    <xf numFmtId="0" fontId="8" fillId="0" borderId="0" xfId="0" applyFont="1" applyAlignment="1">
      <alignment horizontal="left" vertical="center" indent="15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39" xfId="0" applyFont="1" applyBorder="1" applyAlignment="1">
      <alignment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wrapText="1"/>
    </xf>
    <xf numFmtId="164" fontId="5" fillId="0" borderId="0" xfId="0" applyNumberFormat="1" applyFont="1" applyAlignment="1">
      <alignment vertical="center"/>
    </xf>
    <xf numFmtId="0" fontId="4" fillId="0" borderId="26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left" vertical="center" wrapText="1"/>
    </xf>
    <xf numFmtId="165" fontId="4" fillId="0" borderId="14" xfId="0" applyNumberFormat="1" applyFont="1" applyBorder="1" applyAlignment="1" applyProtection="1">
      <alignment vertical="center"/>
      <protection locked="0"/>
    </xf>
    <xf numFmtId="0" fontId="0" fillId="0" borderId="42" xfId="0" applyBorder="1"/>
    <xf numFmtId="165" fontId="0" fillId="0" borderId="0" xfId="0" applyNumberFormat="1"/>
    <xf numFmtId="0" fontId="9" fillId="0" borderId="8" xfId="0" applyFont="1" applyBorder="1"/>
    <xf numFmtId="1" fontId="4" fillId="0" borderId="34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5" fillId="0" borderId="43" xfId="0" applyFont="1" applyBorder="1" applyAlignment="1">
      <alignment horizontal="center" vertical="center" wrapText="1"/>
    </xf>
    <xf numFmtId="0" fontId="9" fillId="0" borderId="8" xfId="0" applyFont="1" applyBorder="1" applyAlignment="1">
      <alignment wrapText="1"/>
    </xf>
    <xf numFmtId="165" fontId="5" fillId="0" borderId="11" xfId="0" applyNumberFormat="1" applyFont="1" applyBorder="1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4" fillId="0" borderId="42" xfId="0" applyFont="1" applyBorder="1"/>
    <xf numFmtId="0" fontId="5" fillId="0" borderId="42" xfId="0" applyFont="1" applyBorder="1"/>
    <xf numFmtId="165" fontId="5" fillId="0" borderId="14" xfId="0" applyNumberFormat="1" applyFont="1" applyBorder="1"/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4" fillId="0" borderId="43" xfId="0" applyFont="1" applyBorder="1" applyAlignment="1">
      <alignment vertical="center" wrapText="1"/>
    </xf>
    <xf numFmtId="165" fontId="5" fillId="0" borderId="22" xfId="0" applyNumberFormat="1" applyFont="1" applyBorder="1"/>
    <xf numFmtId="0" fontId="11" fillId="0" borderId="0" xfId="0" applyFont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44" xfId="0" applyFont="1" applyBorder="1" applyAlignment="1">
      <alignment vertical="center" wrapText="1"/>
    </xf>
    <xf numFmtId="165" fontId="5" fillId="0" borderId="45" xfId="0" applyNumberFormat="1" applyFont="1" applyBorder="1"/>
    <xf numFmtId="2" fontId="12" fillId="0" borderId="0" xfId="1" applyNumberFormat="1" applyFont="1" applyFill="1" applyBorder="1" applyAlignment="1" applyProtection="1">
      <alignment vertical="center"/>
    </xf>
    <xf numFmtId="0" fontId="12" fillId="0" borderId="0" xfId="0" applyFont="1"/>
    <xf numFmtId="0" fontId="4" fillId="0" borderId="5" xfId="0" applyFont="1" applyBorder="1" applyAlignment="1">
      <alignment horizontal="right" vertical="center" wrapText="1"/>
    </xf>
    <xf numFmtId="165" fontId="5" fillId="0" borderId="25" xfId="0" applyNumberFormat="1" applyFont="1" applyBorder="1"/>
    <xf numFmtId="164" fontId="11" fillId="0" borderId="0" xfId="0" applyNumberFormat="1" applyFont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165" fontId="5" fillId="0" borderId="4" xfId="0" applyNumberFormat="1" applyFont="1" applyBorder="1"/>
    <xf numFmtId="164" fontId="4" fillId="0" borderId="0" xfId="0" applyNumberFormat="1" applyFont="1"/>
    <xf numFmtId="0" fontId="4" fillId="0" borderId="10" xfId="0" applyFont="1" applyBorder="1" applyAlignment="1" applyProtection="1">
      <alignment horizontal="center" vertical="center"/>
      <protection locked="0"/>
    </xf>
    <xf numFmtId="165" fontId="5" fillId="0" borderId="46" xfId="0" applyNumberFormat="1" applyFont="1" applyBorder="1"/>
    <xf numFmtId="165" fontId="5" fillId="0" borderId="47" xfId="0" applyNumberFormat="1" applyFont="1" applyBorder="1"/>
    <xf numFmtId="0" fontId="7" fillId="0" borderId="48" xfId="0" applyFont="1" applyBorder="1" applyAlignment="1">
      <alignment horizontal="center"/>
    </xf>
    <xf numFmtId="0" fontId="5" fillId="0" borderId="4" xfId="0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0" fontId="5" fillId="0" borderId="0" xfId="0" applyFont="1" applyAlignment="1">
      <alignment horizontal="left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4" fillId="0" borderId="31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5" fillId="0" borderId="36" xfId="0" applyFont="1" applyBorder="1" applyAlignment="1">
      <alignment horizontal="right" vertical="center"/>
    </xf>
    <xf numFmtId="0" fontId="5" fillId="0" borderId="37" xfId="0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right" vertical="center"/>
    </xf>
    <xf numFmtId="0" fontId="2" fillId="0" borderId="0" xfId="0" applyFont="1" applyAlignment="1">
      <alignment horizontal="left" wrapText="1"/>
    </xf>
    <xf numFmtId="0" fontId="5" fillId="0" borderId="40" xfId="0" applyFont="1" applyBorder="1" applyAlignment="1">
      <alignment horizontal="right" vertical="center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3" fontId="14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3" fontId="15" fillId="0" borderId="2" xfId="0" applyNumberFormat="1" applyFont="1" applyBorder="1" applyAlignment="1">
      <alignment horizontal="center"/>
    </xf>
    <xf numFmtId="3" fontId="15" fillId="0" borderId="3" xfId="0" applyNumberFormat="1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6" fillId="0" borderId="5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/>
    </xf>
    <xf numFmtId="0" fontId="16" fillId="0" borderId="6" xfId="0" applyFont="1" applyBorder="1" applyAlignment="1" applyProtection="1">
      <alignment horizontal="center" vertical="center"/>
      <protection locked="0"/>
    </xf>
    <xf numFmtId="165" fontId="14" fillId="0" borderId="47" xfId="0" applyNumberFormat="1" applyFont="1" applyBorder="1" applyAlignment="1">
      <alignment vertical="center"/>
    </xf>
    <xf numFmtId="165" fontId="14" fillId="0" borderId="7" xfId="0" applyNumberFormat="1" applyFont="1" applyBorder="1" applyAlignment="1" applyProtection="1">
      <alignment vertical="center"/>
      <protection locked="0"/>
    </xf>
    <xf numFmtId="0" fontId="16" fillId="0" borderId="8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/>
    </xf>
    <xf numFmtId="0" fontId="16" fillId="0" borderId="9" xfId="0" applyFont="1" applyBorder="1" applyAlignment="1" applyProtection="1">
      <alignment horizontal="center" vertical="center"/>
      <protection locked="0"/>
    </xf>
    <xf numFmtId="165" fontId="14" fillId="0" borderId="46" xfId="0" applyNumberFormat="1" applyFont="1" applyBorder="1" applyAlignment="1">
      <alignment vertical="center"/>
    </xf>
    <xf numFmtId="165" fontId="14" fillId="0" borderId="11" xfId="0" applyNumberFormat="1" applyFont="1" applyBorder="1" applyAlignment="1" applyProtection="1">
      <alignment vertical="center"/>
      <protection locked="0"/>
    </xf>
    <xf numFmtId="0" fontId="16" fillId="0" borderId="12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left" vertical="center"/>
    </xf>
    <xf numFmtId="0" fontId="16" fillId="0" borderId="13" xfId="0" applyFont="1" applyBorder="1" applyAlignment="1" applyProtection="1">
      <alignment horizontal="center" vertical="center"/>
      <protection locked="0"/>
    </xf>
    <xf numFmtId="165" fontId="14" fillId="0" borderId="14" xfId="0" applyNumberFormat="1" applyFont="1" applyBorder="1" applyAlignment="1" applyProtection="1">
      <alignment vertical="center"/>
      <protection locked="0"/>
    </xf>
    <xf numFmtId="0" fontId="14" fillId="0" borderId="15" xfId="0" applyFont="1" applyBorder="1" applyAlignment="1">
      <alignment horizontal="right" vertical="center"/>
    </xf>
    <xf numFmtId="0" fontId="14" fillId="0" borderId="16" xfId="0" applyFont="1" applyBorder="1" applyAlignment="1">
      <alignment horizontal="right" vertical="center"/>
    </xf>
    <xf numFmtId="165" fontId="14" fillId="0" borderId="4" xfId="0" applyNumberFormat="1" applyFont="1" applyBorder="1" applyAlignment="1" applyProtection="1">
      <alignment vertical="center"/>
      <protection locked="0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7" Type="http://schemas.openxmlformats.org/officeDocument/2006/relationships/image" Target="../media/image7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5" Type="http://schemas.openxmlformats.org/officeDocument/2006/relationships/image" Target="../media/image5.gif"/><Relationship Id="rId4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6</xdr:row>
      <xdr:rowOff>0</xdr:rowOff>
    </xdr:from>
    <xdr:to>
      <xdr:col>5</xdr:col>
      <xdr:colOff>9525</xdr:colOff>
      <xdr:row>6</xdr:row>
      <xdr:rowOff>9525</xdr:rowOff>
    </xdr:to>
    <xdr:pic>
      <xdr:nvPicPr>
        <xdr:cNvPr id="2" name="Picture 1" descr="https://d.adroll.com/cm/r/out">
          <a:extLst>
            <a:ext uri="{FF2B5EF4-FFF2-40B4-BE49-F238E27FC236}">
              <a16:creationId xmlns="" xmlns:a16="http://schemas.microsoft.com/office/drawing/2014/main" id="{52DF9FE1-0CC6-4004-A8DB-C073A9621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5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9525</xdr:colOff>
      <xdr:row>6</xdr:row>
      <xdr:rowOff>9525</xdr:rowOff>
    </xdr:to>
    <xdr:sp macro="" textlink="">
      <xdr:nvSpPr>
        <xdr:cNvPr id="3" name="AutoShape 2" descr="https://d.adroll.com/cm/f/out">
          <a:extLst>
            <a:ext uri="{FF2B5EF4-FFF2-40B4-BE49-F238E27FC236}">
              <a16:creationId xmlns="" xmlns:a16="http://schemas.microsoft.com/office/drawing/2014/main" id="{81649E3F-D594-4A09-A66B-18C131CC3162}"/>
            </a:ext>
          </a:extLst>
        </xdr:cNvPr>
        <xdr:cNvSpPr>
          <a:spLocks noChangeAspect="1" noChangeArrowheads="1"/>
        </xdr:cNvSpPr>
      </xdr:nvSpPr>
      <xdr:spPr bwMode="auto">
        <a:xfrm>
          <a:off x="7839075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9525</xdr:colOff>
      <xdr:row>6</xdr:row>
      <xdr:rowOff>9525</xdr:rowOff>
    </xdr:to>
    <xdr:sp macro="" textlink="">
      <xdr:nvSpPr>
        <xdr:cNvPr id="4" name="AutoShape 3" descr="https://d.adroll.com/cm/b/out">
          <a:extLst>
            <a:ext uri="{FF2B5EF4-FFF2-40B4-BE49-F238E27FC236}">
              <a16:creationId xmlns="" xmlns:a16="http://schemas.microsoft.com/office/drawing/2014/main" id="{792AC7EA-E9FB-4DD9-AF66-DC5DBBE1B1B8}"/>
            </a:ext>
          </a:extLst>
        </xdr:cNvPr>
        <xdr:cNvSpPr>
          <a:spLocks noChangeAspect="1" noChangeArrowheads="1"/>
        </xdr:cNvSpPr>
      </xdr:nvSpPr>
      <xdr:spPr bwMode="auto">
        <a:xfrm>
          <a:off x="7839075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9525</xdr:colOff>
      <xdr:row>6</xdr:row>
      <xdr:rowOff>9525</xdr:rowOff>
    </xdr:to>
    <xdr:sp macro="" textlink="">
      <xdr:nvSpPr>
        <xdr:cNvPr id="5" name="AutoShape 4" descr="https://d.adroll.com/cm/w/out">
          <a:extLst>
            <a:ext uri="{FF2B5EF4-FFF2-40B4-BE49-F238E27FC236}">
              <a16:creationId xmlns="" xmlns:a16="http://schemas.microsoft.com/office/drawing/2014/main" id="{3DAC20DE-7BAD-42C7-8C87-F83E91B044E1}"/>
            </a:ext>
          </a:extLst>
        </xdr:cNvPr>
        <xdr:cNvSpPr>
          <a:spLocks noChangeAspect="1" noChangeArrowheads="1"/>
        </xdr:cNvSpPr>
      </xdr:nvSpPr>
      <xdr:spPr bwMode="auto">
        <a:xfrm>
          <a:off x="7839075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9525</xdr:colOff>
      <xdr:row>6</xdr:row>
      <xdr:rowOff>9525</xdr:rowOff>
    </xdr:to>
    <xdr:pic>
      <xdr:nvPicPr>
        <xdr:cNvPr id="6" name="Picture 5" descr="https://d.adroll.com/cm/x/out">
          <a:extLst>
            <a:ext uri="{FF2B5EF4-FFF2-40B4-BE49-F238E27FC236}">
              <a16:creationId xmlns="" xmlns:a16="http://schemas.microsoft.com/office/drawing/2014/main" id="{F372186C-8EB7-4EE2-A04D-EFA394488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5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9525</xdr:colOff>
      <xdr:row>6</xdr:row>
      <xdr:rowOff>9525</xdr:rowOff>
    </xdr:to>
    <xdr:sp macro="" textlink="">
      <xdr:nvSpPr>
        <xdr:cNvPr id="7" name="AutoShape 6" descr="https://d.adroll.com/cm/l/out">
          <a:extLst>
            <a:ext uri="{FF2B5EF4-FFF2-40B4-BE49-F238E27FC236}">
              <a16:creationId xmlns="" xmlns:a16="http://schemas.microsoft.com/office/drawing/2014/main" id="{599ACCB0-FEF7-4495-9B24-9052BB8D10A7}"/>
            </a:ext>
          </a:extLst>
        </xdr:cNvPr>
        <xdr:cNvSpPr>
          <a:spLocks noChangeAspect="1" noChangeArrowheads="1"/>
        </xdr:cNvSpPr>
      </xdr:nvSpPr>
      <xdr:spPr bwMode="auto">
        <a:xfrm>
          <a:off x="7839075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9525</xdr:colOff>
      <xdr:row>6</xdr:row>
      <xdr:rowOff>9525</xdr:rowOff>
    </xdr:to>
    <xdr:pic>
      <xdr:nvPicPr>
        <xdr:cNvPr id="8" name="Picture 7" descr="https://d.adroll.com/cm/o/out">
          <a:extLst>
            <a:ext uri="{FF2B5EF4-FFF2-40B4-BE49-F238E27FC236}">
              <a16:creationId xmlns="" xmlns:a16="http://schemas.microsoft.com/office/drawing/2014/main" id="{99969D0D-2EA2-41DA-8C50-90C28A9E0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5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9525</xdr:colOff>
      <xdr:row>6</xdr:row>
      <xdr:rowOff>9525</xdr:rowOff>
    </xdr:to>
    <xdr:pic>
      <xdr:nvPicPr>
        <xdr:cNvPr id="9" name="Picture 8" descr="https://d.adroll.com/cm/g/out?google_nid=adroll5">
          <a:extLst>
            <a:ext uri="{FF2B5EF4-FFF2-40B4-BE49-F238E27FC236}">
              <a16:creationId xmlns="" xmlns:a16="http://schemas.microsoft.com/office/drawing/2014/main" id="{4678E7CB-2452-41F7-BB07-191AE4641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5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9525</xdr:colOff>
      <xdr:row>6</xdr:row>
      <xdr:rowOff>9525</xdr:rowOff>
    </xdr:to>
    <xdr:sp macro="" textlink="">
      <xdr:nvSpPr>
        <xdr:cNvPr id="10" name="AutoShape 9" descr="https://www.facebook.com/tr?id=328189707370677&amp;cd%5bsegment_eid%5d=NIZOQPDCANGRNLV4VCZSF2&amp;ev=NoScript">
          <a:extLst>
            <a:ext uri="{FF2B5EF4-FFF2-40B4-BE49-F238E27FC236}">
              <a16:creationId xmlns="" xmlns:a16="http://schemas.microsoft.com/office/drawing/2014/main" id="{DEC41B1F-2DBF-443D-895E-A6E323111A91}"/>
            </a:ext>
          </a:extLst>
        </xdr:cNvPr>
        <xdr:cNvSpPr>
          <a:spLocks noChangeAspect="1" noChangeArrowheads="1"/>
        </xdr:cNvSpPr>
      </xdr:nvSpPr>
      <xdr:spPr bwMode="auto">
        <a:xfrm>
          <a:off x="7839075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9525</xdr:colOff>
      <xdr:row>6</xdr:row>
      <xdr:rowOff>9525</xdr:rowOff>
    </xdr:to>
    <xdr:pic>
      <xdr:nvPicPr>
        <xdr:cNvPr id="11" name="Picture 10" descr="https://googleads.g.doubleclick.net/pagead/viewthroughconversion/0/?label=null&amp;guid=ON&amp;script=0&amp;ord=1837585623239725.7">
          <a:extLst>
            <a:ext uri="{FF2B5EF4-FFF2-40B4-BE49-F238E27FC236}">
              <a16:creationId xmlns="" xmlns:a16="http://schemas.microsoft.com/office/drawing/2014/main" id="{5DDD784C-7914-4E27-A87E-D40048BD0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5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9525</xdr:colOff>
      <xdr:row>6</xdr:row>
      <xdr:rowOff>9525</xdr:rowOff>
    </xdr:to>
    <xdr:pic>
      <xdr:nvPicPr>
        <xdr:cNvPr id="12" name="Picture 11" descr="https://secure.adnxs.com/seg?add=2445186&amp;t=2">
          <a:extLst>
            <a:ext uri="{FF2B5EF4-FFF2-40B4-BE49-F238E27FC236}">
              <a16:creationId xmlns="" xmlns:a16="http://schemas.microsoft.com/office/drawing/2014/main" id="{65EB2003-CF5E-4664-8C00-81570CB58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5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9525</xdr:rowOff>
    </xdr:to>
    <xdr:pic>
      <xdr:nvPicPr>
        <xdr:cNvPr id="13" name="Picture 12" descr="https://d.adroll.com/cm/r/out">
          <a:extLst>
            <a:ext uri="{FF2B5EF4-FFF2-40B4-BE49-F238E27FC236}">
              <a16:creationId xmlns="" xmlns:a16="http://schemas.microsoft.com/office/drawing/2014/main" id="{95133AA1-76F7-4D7E-9618-A71480848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7325" y="2076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9525</xdr:rowOff>
    </xdr:to>
    <xdr:pic>
      <xdr:nvPicPr>
        <xdr:cNvPr id="14" name="Picture 13" descr="https://d.adroll.com/cm/f/out">
          <a:extLst>
            <a:ext uri="{FF2B5EF4-FFF2-40B4-BE49-F238E27FC236}">
              <a16:creationId xmlns="" xmlns:a16="http://schemas.microsoft.com/office/drawing/2014/main" id="{81E583FA-7A42-4B9E-A13F-2493CB573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7325" y="2076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9525</xdr:rowOff>
    </xdr:to>
    <xdr:sp macro="" textlink="">
      <xdr:nvSpPr>
        <xdr:cNvPr id="15" name="AutoShape 3" descr="https://d.adroll.com/cm/b/out">
          <a:extLst>
            <a:ext uri="{FF2B5EF4-FFF2-40B4-BE49-F238E27FC236}">
              <a16:creationId xmlns="" xmlns:a16="http://schemas.microsoft.com/office/drawing/2014/main" id="{49228065-1B04-4A7B-A95D-65EFB001644A}"/>
            </a:ext>
          </a:extLst>
        </xdr:cNvPr>
        <xdr:cNvSpPr>
          <a:spLocks noChangeAspect="1" noChangeArrowheads="1"/>
        </xdr:cNvSpPr>
      </xdr:nvSpPr>
      <xdr:spPr bwMode="auto">
        <a:xfrm>
          <a:off x="9077325" y="2076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9525</xdr:rowOff>
    </xdr:to>
    <xdr:pic>
      <xdr:nvPicPr>
        <xdr:cNvPr id="16" name="Picture 15" descr="https://d.adroll.com/cm/w/out">
          <a:extLst>
            <a:ext uri="{FF2B5EF4-FFF2-40B4-BE49-F238E27FC236}">
              <a16:creationId xmlns="" xmlns:a16="http://schemas.microsoft.com/office/drawing/2014/main" id="{6DEA84B0-484B-4F29-9BD2-9863A2ABE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7325" y="2076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9525</xdr:rowOff>
    </xdr:to>
    <xdr:pic>
      <xdr:nvPicPr>
        <xdr:cNvPr id="17" name="Picture 16" descr="https://d.adroll.com/cm/x/out">
          <a:extLst>
            <a:ext uri="{FF2B5EF4-FFF2-40B4-BE49-F238E27FC236}">
              <a16:creationId xmlns="" xmlns:a16="http://schemas.microsoft.com/office/drawing/2014/main" id="{C7A7278B-95A2-449E-8DED-35A6F0E62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7325" y="2076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9525</xdr:rowOff>
    </xdr:to>
    <xdr:pic>
      <xdr:nvPicPr>
        <xdr:cNvPr id="18" name="Picture 17" descr="https://d.adroll.com/cm/l/out">
          <a:extLst>
            <a:ext uri="{FF2B5EF4-FFF2-40B4-BE49-F238E27FC236}">
              <a16:creationId xmlns="" xmlns:a16="http://schemas.microsoft.com/office/drawing/2014/main" id="{2CF870E6-B978-4559-8FD7-7250BA648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7325" y="2076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9525</xdr:rowOff>
    </xdr:to>
    <xdr:pic>
      <xdr:nvPicPr>
        <xdr:cNvPr id="19" name="Picture 18" descr="https://d.adroll.com/cm/o/out">
          <a:extLst>
            <a:ext uri="{FF2B5EF4-FFF2-40B4-BE49-F238E27FC236}">
              <a16:creationId xmlns="" xmlns:a16="http://schemas.microsoft.com/office/drawing/2014/main" id="{1F4B5990-67B2-434F-9A35-D43C3F2CB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7325" y="2076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9525</xdr:rowOff>
    </xdr:to>
    <xdr:pic>
      <xdr:nvPicPr>
        <xdr:cNvPr id="20" name="Picture 19" descr="https://d.adroll.com/cm/g/out?google_nid=adroll5">
          <a:extLst>
            <a:ext uri="{FF2B5EF4-FFF2-40B4-BE49-F238E27FC236}">
              <a16:creationId xmlns="" xmlns:a16="http://schemas.microsoft.com/office/drawing/2014/main" id="{CEDA8636-B0D2-4038-B28A-00140A104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7325" y="2076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9525</xdr:rowOff>
    </xdr:to>
    <xdr:pic>
      <xdr:nvPicPr>
        <xdr:cNvPr id="21" name="Picture 20" descr="https://www.facebook.com/tr?id=328189707370677&amp;cd%5bsegment_eid%5d=NIZOQPDCANGRNLV4VCZSF2&amp;ev=NoScript">
          <a:extLst>
            <a:ext uri="{FF2B5EF4-FFF2-40B4-BE49-F238E27FC236}">
              <a16:creationId xmlns="" xmlns:a16="http://schemas.microsoft.com/office/drawing/2014/main" id="{8C17E6B3-50A5-46EC-9FF7-5EC0C4356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7325" y="2076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9525</xdr:rowOff>
    </xdr:to>
    <xdr:pic>
      <xdr:nvPicPr>
        <xdr:cNvPr id="22" name="Picture 21" descr="https://googleads.g.doubleclick.net/pagead/viewthroughconversion/0/?label=null&amp;guid=ON&amp;script=0&amp;ord=5451509511698504">
          <a:extLst>
            <a:ext uri="{FF2B5EF4-FFF2-40B4-BE49-F238E27FC236}">
              <a16:creationId xmlns="" xmlns:a16="http://schemas.microsoft.com/office/drawing/2014/main" id="{3804EBF1-269D-49B1-9B46-AB1EF9827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7325" y="2076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9525</xdr:rowOff>
    </xdr:to>
    <xdr:pic>
      <xdr:nvPicPr>
        <xdr:cNvPr id="23" name="Picture 22" descr="https://secure.adnxs.com/seg?add=2445186&amp;t=2">
          <a:extLst>
            <a:ext uri="{FF2B5EF4-FFF2-40B4-BE49-F238E27FC236}">
              <a16:creationId xmlns="" xmlns:a16="http://schemas.microsoft.com/office/drawing/2014/main" id="{1C8C5794-07F5-40B3-83BB-D088AAFD5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7325" y="2076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abSelected="1" topLeftCell="A13" zoomScaleNormal="100" workbookViewId="0">
      <selection activeCell="J7" sqref="J7"/>
    </sheetView>
  </sheetViews>
  <sheetFormatPr defaultColWidth="9.140625" defaultRowHeight="12.75" x14ac:dyDescent="0.2"/>
  <cols>
    <col min="1" max="1" width="64.28515625" style="2" customWidth="1"/>
    <col min="2" max="3" width="11.7109375" style="2" customWidth="1"/>
    <col min="4" max="4" width="11.85546875" style="2" hidden="1" customWidth="1"/>
    <col min="5" max="5" width="11.85546875" style="30" customWidth="1"/>
    <col min="6" max="6" width="18" style="2" customWidth="1"/>
    <col min="7" max="7" width="17.42578125" style="2" customWidth="1"/>
    <col min="8" max="8" width="18.5703125" style="2" customWidth="1"/>
    <col min="9" max="16384" width="9.140625" style="2"/>
  </cols>
  <sheetData>
    <row r="1" spans="1:10" s="1" customFormat="1" ht="18.75" x14ac:dyDescent="0.3">
      <c r="A1" s="117" t="s">
        <v>0</v>
      </c>
      <c r="B1" s="117"/>
      <c r="C1" s="117"/>
      <c r="D1" s="117"/>
      <c r="E1" s="117"/>
      <c r="F1" s="117"/>
      <c r="G1" s="117"/>
      <c r="H1" s="117"/>
    </row>
    <row r="2" spans="1:10" ht="18" x14ac:dyDescent="0.25">
      <c r="A2" s="117"/>
      <c r="B2" s="117"/>
      <c r="C2" s="117"/>
      <c r="D2" s="117"/>
      <c r="E2" s="117"/>
      <c r="F2" s="117"/>
      <c r="G2" s="117"/>
      <c r="H2" s="117"/>
    </row>
    <row r="3" spans="1:10" ht="13.5" thickBot="1" x14ac:dyDescent="0.25">
      <c r="A3" s="118" t="s">
        <v>1</v>
      </c>
      <c r="B3" s="118"/>
      <c r="C3" s="118"/>
      <c r="D3" s="118"/>
      <c r="E3" s="118"/>
      <c r="F3" s="118"/>
      <c r="G3" s="118"/>
      <c r="H3" s="118"/>
    </row>
    <row r="4" spans="1:10" ht="39" thickBot="1" x14ac:dyDescent="0.25">
      <c r="A4" s="119" t="s">
        <v>2</v>
      </c>
      <c r="B4" s="120"/>
      <c r="C4" s="120"/>
      <c r="D4" s="120"/>
      <c r="E4" s="121" t="s">
        <v>3</v>
      </c>
      <c r="F4" s="122" t="s">
        <v>4</v>
      </c>
      <c r="G4" s="123" t="s">
        <v>54</v>
      </c>
      <c r="H4" s="124" t="s">
        <v>56</v>
      </c>
      <c r="J4" s="4"/>
    </row>
    <row r="5" spans="1:10" ht="13.5" thickBot="1" x14ac:dyDescent="0.25">
      <c r="A5" s="125">
        <v>1</v>
      </c>
      <c r="B5" s="126"/>
      <c r="C5" s="126"/>
      <c r="D5" s="126"/>
      <c r="E5" s="127">
        <v>2</v>
      </c>
      <c r="F5" s="128">
        <v>3</v>
      </c>
      <c r="G5" s="129">
        <v>4</v>
      </c>
      <c r="H5" s="130" t="s">
        <v>5</v>
      </c>
      <c r="J5" s="4"/>
    </row>
    <row r="6" spans="1:10" ht="106.9" customHeight="1" x14ac:dyDescent="0.2">
      <c r="A6" s="131" t="s">
        <v>66</v>
      </c>
      <c r="B6" s="132"/>
      <c r="C6" s="132"/>
      <c r="D6" s="132"/>
      <c r="E6" s="133">
        <v>1</v>
      </c>
      <c r="F6" s="133">
        <v>24</v>
      </c>
      <c r="G6" s="134"/>
      <c r="H6" s="135">
        <f>E6*F6*G6</f>
        <v>0</v>
      </c>
      <c r="J6" s="4"/>
    </row>
    <row r="7" spans="1:10" ht="75" customHeight="1" x14ac:dyDescent="0.2">
      <c r="A7" s="136" t="s">
        <v>64</v>
      </c>
      <c r="B7" s="137"/>
      <c r="C7" s="137"/>
      <c r="D7" s="137"/>
      <c r="E7" s="138">
        <v>2</v>
      </c>
      <c r="F7" s="138">
        <v>24</v>
      </c>
      <c r="G7" s="139"/>
      <c r="H7" s="140">
        <f t="shared" ref="H7:H9" si="0">E7*F7*G7</f>
        <v>0</v>
      </c>
      <c r="J7" s="4"/>
    </row>
    <row r="8" spans="1:10" ht="75" customHeight="1" x14ac:dyDescent="0.2">
      <c r="A8" s="136" t="s">
        <v>63</v>
      </c>
      <c r="B8" s="137"/>
      <c r="C8" s="137"/>
      <c r="D8" s="137"/>
      <c r="E8" s="138">
        <v>10</v>
      </c>
      <c r="F8" s="138">
        <v>24</v>
      </c>
      <c r="G8" s="139"/>
      <c r="H8" s="140">
        <f t="shared" si="0"/>
        <v>0</v>
      </c>
      <c r="J8" s="4"/>
    </row>
    <row r="9" spans="1:10" ht="62.45" customHeight="1" thickBot="1" x14ac:dyDescent="0.25">
      <c r="A9" s="141" t="s">
        <v>65</v>
      </c>
      <c r="B9" s="142"/>
      <c r="C9" s="142"/>
      <c r="D9" s="142"/>
      <c r="E9" s="143">
        <v>6</v>
      </c>
      <c r="F9" s="143">
        <v>24</v>
      </c>
      <c r="G9" s="139"/>
      <c r="H9" s="144">
        <f t="shared" si="0"/>
        <v>0</v>
      </c>
      <c r="J9" s="4"/>
    </row>
    <row r="10" spans="1:10" ht="13.5" thickBot="1" x14ac:dyDescent="0.25">
      <c r="A10" s="145" t="s">
        <v>6</v>
      </c>
      <c r="B10" s="146"/>
      <c r="C10" s="146"/>
      <c r="D10" s="146"/>
      <c r="E10" s="146"/>
      <c r="F10" s="146"/>
      <c r="G10" s="146"/>
      <c r="H10" s="147">
        <f>SUM(H6:H9)</f>
        <v>0</v>
      </c>
    </row>
    <row r="11" spans="1:10" x14ac:dyDescent="0.2">
      <c r="A11" s="12"/>
      <c r="B11" s="12"/>
      <c r="C11" s="12"/>
      <c r="D11" s="12"/>
      <c r="E11" s="12"/>
      <c r="F11" s="12"/>
      <c r="G11" s="12"/>
      <c r="H11" s="13"/>
    </row>
    <row r="12" spans="1:10" ht="13.5" thickBot="1" x14ac:dyDescent="0.25">
      <c r="A12" s="103" t="s">
        <v>7</v>
      </c>
      <c r="B12" s="103"/>
      <c r="C12" s="103"/>
      <c r="D12" s="103"/>
      <c r="E12" s="103"/>
      <c r="F12" s="103"/>
      <c r="G12" s="103"/>
      <c r="H12" s="103"/>
    </row>
    <row r="13" spans="1:10" ht="51.75" thickBot="1" x14ac:dyDescent="0.25">
      <c r="A13" s="14" t="s">
        <v>8</v>
      </c>
      <c r="B13" s="15" t="s">
        <v>9</v>
      </c>
      <c r="C13" s="15" t="s">
        <v>3</v>
      </c>
      <c r="D13" s="16" t="s">
        <v>10</v>
      </c>
      <c r="E13" s="17" t="s">
        <v>4</v>
      </c>
      <c r="F13" s="18" t="s">
        <v>54</v>
      </c>
      <c r="G13" s="3" t="s">
        <v>56</v>
      </c>
    </row>
    <row r="14" spans="1:10" ht="13.5" thickBot="1" x14ac:dyDescent="0.25">
      <c r="A14" s="19">
        <v>1</v>
      </c>
      <c r="B14" s="20">
        <v>2</v>
      </c>
      <c r="C14" s="20">
        <v>3</v>
      </c>
      <c r="D14" s="21">
        <v>4</v>
      </c>
      <c r="E14" s="5">
        <v>5</v>
      </c>
      <c r="F14" s="6">
        <v>6</v>
      </c>
      <c r="G14" s="7" t="s">
        <v>11</v>
      </c>
    </row>
    <row r="15" spans="1:10" x14ac:dyDescent="0.2">
      <c r="A15" s="24" t="s">
        <v>12</v>
      </c>
      <c r="B15" s="25" t="s">
        <v>13</v>
      </c>
      <c r="C15" s="25">
        <v>5</v>
      </c>
      <c r="D15" s="25">
        <v>1</v>
      </c>
      <c r="E15" s="26">
        <v>24</v>
      </c>
      <c r="F15" s="97"/>
      <c r="G15" s="8">
        <f t="shared" ref="G15:G16" si="1">C15*D15*E15*F15</f>
        <v>0</v>
      </c>
    </row>
    <row r="16" spans="1:10" ht="13.5" thickBot="1" x14ac:dyDescent="0.25">
      <c r="A16" s="24" t="s">
        <v>14</v>
      </c>
      <c r="B16" s="25" t="s">
        <v>13</v>
      </c>
      <c r="C16" s="25">
        <v>5</v>
      </c>
      <c r="D16" s="25">
        <v>1</v>
      </c>
      <c r="E16" s="26">
        <v>24</v>
      </c>
      <c r="F16" s="97"/>
      <c r="G16" s="8">
        <f t="shared" si="1"/>
        <v>0</v>
      </c>
    </row>
    <row r="17" spans="1:13" ht="13.5" thickBot="1" x14ac:dyDescent="0.25">
      <c r="A17" s="101" t="s">
        <v>15</v>
      </c>
      <c r="B17" s="102"/>
      <c r="C17" s="102"/>
      <c r="D17" s="102"/>
      <c r="E17" s="102"/>
      <c r="F17" s="102"/>
      <c r="G17" s="27">
        <f>SUM(G15:G16)</f>
        <v>0</v>
      </c>
      <c r="H17" s="13"/>
    </row>
    <row r="18" spans="1:13" x14ac:dyDescent="0.2">
      <c r="A18" s="28"/>
      <c r="B18" s="28"/>
      <c r="C18" s="28"/>
      <c r="D18" s="28"/>
      <c r="E18" s="28"/>
      <c r="F18" s="28"/>
      <c r="G18" s="28"/>
      <c r="H18" s="13"/>
    </row>
    <row r="19" spans="1:13" ht="13.5" thickBot="1" x14ac:dyDescent="0.25">
      <c r="A19" s="29" t="s">
        <v>67</v>
      </c>
      <c r="B19" s="29"/>
      <c r="C19" s="29"/>
    </row>
    <row r="20" spans="1:13" ht="51.75" thickBot="1" x14ac:dyDescent="0.25">
      <c r="A20" s="14" t="s">
        <v>16</v>
      </c>
      <c r="B20" s="15" t="s">
        <v>9</v>
      </c>
      <c r="C20" s="15" t="s">
        <v>3</v>
      </c>
      <c r="D20" s="16" t="s">
        <v>10</v>
      </c>
      <c r="E20" s="17" t="s">
        <v>4</v>
      </c>
      <c r="F20" s="18" t="s">
        <v>54</v>
      </c>
      <c r="G20" s="31" t="s">
        <v>56</v>
      </c>
    </row>
    <row r="21" spans="1:13" ht="13.5" thickBot="1" x14ac:dyDescent="0.25">
      <c r="A21" s="19">
        <v>1</v>
      </c>
      <c r="B21" s="20">
        <v>2</v>
      </c>
      <c r="C21" s="20">
        <v>3</v>
      </c>
      <c r="D21" s="21">
        <v>4</v>
      </c>
      <c r="E21" s="5">
        <v>5</v>
      </c>
      <c r="F21" s="32">
        <v>6</v>
      </c>
      <c r="G21" s="7" t="s">
        <v>11</v>
      </c>
    </row>
    <row r="22" spans="1:13" x14ac:dyDescent="0.2">
      <c r="A22" s="33" t="s">
        <v>17</v>
      </c>
      <c r="B22" s="34" t="s">
        <v>18</v>
      </c>
      <c r="C22" s="22">
        <v>2</v>
      </c>
      <c r="D22" s="35">
        <v>2</v>
      </c>
      <c r="E22" s="23">
        <v>24</v>
      </c>
      <c r="F22" s="98"/>
      <c r="G22" s="8">
        <f>C22*D22*E22*F22</f>
        <v>0</v>
      </c>
    </row>
    <row r="23" spans="1:13" x14ac:dyDescent="0.2">
      <c r="A23" s="36" t="s">
        <v>19</v>
      </c>
      <c r="B23" s="37" t="s">
        <v>18</v>
      </c>
      <c r="C23" s="25">
        <v>2</v>
      </c>
      <c r="D23" s="38">
        <v>2</v>
      </c>
      <c r="E23" s="26">
        <v>24</v>
      </c>
      <c r="F23" s="97"/>
      <c r="G23" s="8">
        <f t="shared" ref="G23:G24" si="2">C23*D23*E23*F23</f>
        <v>0</v>
      </c>
    </row>
    <row r="24" spans="1:13" ht="13.5" thickBot="1" x14ac:dyDescent="0.25">
      <c r="A24" s="36" t="s">
        <v>20</v>
      </c>
      <c r="B24" s="37" t="s">
        <v>18</v>
      </c>
      <c r="C24" s="25">
        <v>2</v>
      </c>
      <c r="D24" s="38">
        <v>2</v>
      </c>
      <c r="E24" s="26">
        <v>24</v>
      </c>
      <c r="F24" s="97"/>
      <c r="G24" s="8">
        <f t="shared" si="2"/>
        <v>0</v>
      </c>
    </row>
    <row r="25" spans="1:13" ht="13.5" thickBot="1" x14ac:dyDescent="0.25">
      <c r="A25" s="101" t="s">
        <v>21</v>
      </c>
      <c r="B25" s="102"/>
      <c r="C25" s="102"/>
      <c r="D25" s="102"/>
      <c r="E25" s="102"/>
      <c r="F25" s="102"/>
      <c r="G25" s="27">
        <f>SUM(G22:G24)</f>
        <v>0</v>
      </c>
      <c r="H25" s="13"/>
    </row>
    <row r="26" spans="1:13" x14ac:dyDescent="0.2">
      <c r="M26" s="39"/>
    </row>
    <row r="27" spans="1:13" ht="13.5" thickBot="1" x14ac:dyDescent="0.25">
      <c r="A27" s="40" t="s">
        <v>22</v>
      </c>
      <c r="B27" s="12"/>
      <c r="C27" s="12"/>
      <c r="D27" s="12"/>
      <c r="E27" s="12"/>
      <c r="F27" s="12"/>
      <c r="G27" s="12"/>
      <c r="H27" s="12"/>
    </row>
    <row r="28" spans="1:13" ht="39" thickBot="1" x14ac:dyDescent="0.25">
      <c r="A28" s="104" t="s">
        <v>23</v>
      </c>
      <c r="B28" s="105"/>
      <c r="C28" s="41"/>
      <c r="D28" s="42" t="s">
        <v>24</v>
      </c>
      <c r="E28" s="17" t="s">
        <v>4</v>
      </c>
      <c r="F28" s="18" t="s">
        <v>54</v>
      </c>
      <c r="G28" s="43" t="s">
        <v>55</v>
      </c>
      <c r="H28" s="2" t="s">
        <v>25</v>
      </c>
    </row>
    <row r="29" spans="1:13" ht="13.5" thickBot="1" x14ac:dyDescent="0.25">
      <c r="A29" s="106">
        <v>1</v>
      </c>
      <c r="B29" s="107"/>
      <c r="C29" s="108"/>
      <c r="D29" s="20">
        <v>2</v>
      </c>
      <c r="E29" s="20">
        <v>3</v>
      </c>
      <c r="F29" s="44">
        <v>4</v>
      </c>
      <c r="G29" s="7" t="s">
        <v>26</v>
      </c>
    </row>
    <row r="30" spans="1:13" ht="13.5" thickBot="1" x14ac:dyDescent="0.25">
      <c r="A30" s="109" t="s">
        <v>27</v>
      </c>
      <c r="B30" s="110"/>
      <c r="C30" s="45"/>
      <c r="D30" s="68">
        <v>19</v>
      </c>
      <c r="E30" s="26">
        <v>24</v>
      </c>
      <c r="F30" s="98"/>
      <c r="G30" s="46">
        <f>D30*E30*F30</f>
        <v>0</v>
      </c>
    </row>
    <row r="31" spans="1:13" ht="14.25" thickTop="1" thickBot="1" x14ac:dyDescent="0.25">
      <c r="A31" s="111" t="s">
        <v>28</v>
      </c>
      <c r="B31" s="112"/>
      <c r="C31" s="112"/>
      <c r="D31" s="112"/>
      <c r="E31" s="112"/>
      <c r="F31" s="112"/>
      <c r="G31" s="47">
        <f>G30</f>
        <v>0</v>
      </c>
      <c r="H31" s="13"/>
    </row>
    <row r="32" spans="1:13" x14ac:dyDescent="0.2">
      <c r="A32" s="12"/>
      <c r="B32" s="12"/>
      <c r="C32" s="12"/>
      <c r="D32" s="12"/>
      <c r="E32" s="12"/>
      <c r="F32" s="12"/>
    </row>
    <row r="33" spans="1:8" ht="13.5" thickBot="1" x14ac:dyDescent="0.25">
      <c r="A33" s="12"/>
      <c r="B33" s="12"/>
      <c r="C33" s="12"/>
      <c r="D33" s="12"/>
      <c r="E33" s="12"/>
      <c r="F33" s="12"/>
    </row>
    <row r="34" spans="1:8" ht="15.75" thickBot="1" x14ac:dyDescent="0.3">
      <c r="A34" s="100" t="s">
        <v>29</v>
      </c>
      <c r="B34" s="100"/>
      <c r="C34" s="100"/>
      <c r="D34" s="100"/>
      <c r="E34" s="100"/>
      <c r="F34" s="100"/>
      <c r="G34" s="27">
        <f>SUM(H10,G17,G25,G31)</f>
        <v>0</v>
      </c>
      <c r="H34"/>
    </row>
    <row r="35" spans="1:8" ht="15" x14ac:dyDescent="0.2">
      <c r="A35" s="48"/>
      <c r="B35" s="49"/>
      <c r="C35" s="49"/>
      <c r="D35" s="49"/>
      <c r="E35" s="50"/>
      <c r="F35" s="49"/>
      <c r="G35" s="49"/>
      <c r="H35" s="49"/>
    </row>
    <row r="36" spans="1:8" ht="15" x14ac:dyDescent="0.2">
      <c r="A36" s="51"/>
    </row>
    <row r="37" spans="1:8" ht="15" x14ac:dyDescent="0.2">
      <c r="A37" s="51"/>
    </row>
    <row r="38" spans="1:8" ht="15" x14ac:dyDescent="0.2">
      <c r="A38" s="51"/>
    </row>
    <row r="39" spans="1:8" ht="15" x14ac:dyDescent="0.2">
      <c r="A39" s="51"/>
    </row>
    <row r="40" spans="1:8" ht="15" x14ac:dyDescent="0.2">
      <c r="A40" s="51"/>
    </row>
    <row r="41" spans="1:8" ht="15" x14ac:dyDescent="0.2">
      <c r="A41" s="52"/>
    </row>
  </sheetData>
  <mergeCells count="18">
    <mergeCell ref="A6:D6"/>
    <mergeCell ref="A1:H1"/>
    <mergeCell ref="A2:H2"/>
    <mergeCell ref="A3:H3"/>
    <mergeCell ref="A4:D4"/>
    <mergeCell ref="A5:D5"/>
    <mergeCell ref="A34:F34"/>
    <mergeCell ref="A7:D7"/>
    <mergeCell ref="A8:D8"/>
    <mergeCell ref="A9:D9"/>
    <mergeCell ref="A10:G10"/>
    <mergeCell ref="A12:H12"/>
    <mergeCell ref="A17:F17"/>
    <mergeCell ref="A25:F25"/>
    <mergeCell ref="A28:B28"/>
    <mergeCell ref="A29:C29"/>
    <mergeCell ref="A30:B30"/>
    <mergeCell ref="A31:F31"/>
  </mergeCells>
  <pageMargins left="0.7" right="0.7" top="0.75" bottom="0.75" header="0.3" footer="0.3"/>
  <pageSetup paperSize="9" scale="57" orientation="portrait" r:id="rId1"/>
  <rowBreaks count="1" manualBreakCount="1">
    <brk id="1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D14" sqref="D14"/>
    </sheetView>
  </sheetViews>
  <sheetFormatPr defaultColWidth="9.140625" defaultRowHeight="12.75" x14ac:dyDescent="0.2"/>
  <cols>
    <col min="1" max="1" width="57" style="2" customWidth="1"/>
    <col min="2" max="2" width="10.5703125" style="2" customWidth="1"/>
    <col min="3" max="3" width="16.42578125" style="2" customWidth="1"/>
    <col min="4" max="4" width="16.140625" style="2" customWidth="1"/>
    <col min="5" max="5" width="17.42578125" style="2" customWidth="1"/>
    <col min="6" max="6" width="18.5703125" style="2" customWidth="1"/>
    <col min="7" max="16384" width="9.140625" style="2"/>
  </cols>
  <sheetData>
    <row r="1" spans="1:6" s="1" customFormat="1" ht="18.75" x14ac:dyDescent="0.3">
      <c r="A1" s="115" t="s">
        <v>30</v>
      </c>
      <c r="B1" s="113"/>
      <c r="C1" s="113"/>
      <c r="D1" s="113"/>
      <c r="E1" s="113"/>
      <c r="F1" s="113"/>
    </row>
    <row r="2" spans="1:6" s="54" customFormat="1" x14ac:dyDescent="0.2">
      <c r="A2" s="53"/>
      <c r="B2" s="53"/>
      <c r="C2" s="53"/>
      <c r="D2" s="53"/>
      <c r="E2" s="53"/>
      <c r="F2" s="53"/>
    </row>
    <row r="3" spans="1:6" ht="13.5" thickBot="1" x14ac:dyDescent="0.25">
      <c r="A3" s="103" t="s">
        <v>31</v>
      </c>
      <c r="B3" s="103"/>
      <c r="C3" s="103"/>
      <c r="D3" s="103"/>
      <c r="E3" s="103"/>
      <c r="F3" s="103"/>
    </row>
    <row r="4" spans="1:6" ht="39" thickBot="1" x14ac:dyDescent="0.25">
      <c r="A4" s="55" t="s">
        <v>23</v>
      </c>
      <c r="B4" s="16" t="s">
        <v>32</v>
      </c>
      <c r="C4" s="17" t="s">
        <v>4</v>
      </c>
      <c r="D4" s="18" t="s">
        <v>54</v>
      </c>
      <c r="E4" s="31" t="s">
        <v>56</v>
      </c>
    </row>
    <row r="5" spans="1:6" ht="13.5" thickBot="1" x14ac:dyDescent="0.25">
      <c r="A5" s="56">
        <v>1</v>
      </c>
      <c r="B5" s="57">
        <v>2</v>
      </c>
      <c r="C5" s="57">
        <v>3</v>
      </c>
      <c r="D5" s="58">
        <v>4</v>
      </c>
      <c r="E5" s="59" t="s">
        <v>26</v>
      </c>
    </row>
    <row r="6" spans="1:6" ht="13.5" thickBot="1" x14ac:dyDescent="0.25">
      <c r="A6" s="67" t="s">
        <v>57</v>
      </c>
      <c r="B6" s="25">
        <v>19</v>
      </c>
      <c r="C6" s="60">
        <v>24</v>
      </c>
      <c r="D6" s="98"/>
      <c r="E6" s="8">
        <f>B6*C6*D6</f>
        <v>0</v>
      </c>
    </row>
    <row r="7" spans="1:6" ht="13.5" thickBot="1" x14ac:dyDescent="0.25">
      <c r="A7" s="101" t="s">
        <v>33</v>
      </c>
      <c r="B7" s="102"/>
      <c r="C7" s="102"/>
      <c r="D7" s="116"/>
      <c r="E7" s="11">
        <f>SUM(E6:E6)</f>
        <v>0</v>
      </c>
    </row>
    <row r="9" spans="1:6" x14ac:dyDescent="0.2">
      <c r="A9" s="28"/>
      <c r="B9" s="28"/>
      <c r="C9" s="28"/>
      <c r="D9" s="28"/>
      <c r="E9" s="28"/>
      <c r="F9" s="61"/>
    </row>
    <row r="10" spans="1:6" x14ac:dyDescent="0.2">
      <c r="B10" s="28"/>
      <c r="C10" s="28"/>
      <c r="D10" s="28"/>
      <c r="E10" s="28"/>
      <c r="F10" s="61"/>
    </row>
    <row r="11" spans="1:6" ht="13.5" thickBot="1" x14ac:dyDescent="0.25">
      <c r="A11" s="29" t="s">
        <v>34</v>
      </c>
    </row>
    <row r="12" spans="1:6" ht="39" thickBot="1" x14ac:dyDescent="0.25">
      <c r="A12" s="62" t="s">
        <v>23</v>
      </c>
      <c r="B12" s="42" t="s">
        <v>24</v>
      </c>
      <c r="C12" s="17" t="s">
        <v>4</v>
      </c>
      <c r="D12" s="18" t="s">
        <v>54</v>
      </c>
      <c r="E12" s="31" t="s">
        <v>56</v>
      </c>
    </row>
    <row r="13" spans="1:6" ht="13.5" thickBot="1" x14ac:dyDescent="0.25">
      <c r="A13" s="56">
        <v>1</v>
      </c>
      <c r="B13" s="57">
        <v>2</v>
      </c>
      <c r="C13" s="57">
        <v>3</v>
      </c>
      <c r="D13" s="58">
        <v>4</v>
      </c>
      <c r="E13" s="59" t="s">
        <v>26</v>
      </c>
    </row>
    <row r="14" spans="1:6" ht="13.5" thickBot="1" x14ac:dyDescent="0.25">
      <c r="A14" s="63" t="s">
        <v>27</v>
      </c>
      <c r="B14" s="60">
        <v>19</v>
      </c>
      <c r="C14" s="60">
        <v>24</v>
      </c>
      <c r="D14" s="98"/>
      <c r="E14" s="64">
        <f>B14*C14*D14</f>
        <v>0</v>
      </c>
    </row>
    <row r="15" spans="1:6" ht="13.5" thickBot="1" x14ac:dyDescent="0.25">
      <c r="A15" s="101" t="s">
        <v>35</v>
      </c>
      <c r="B15" s="102"/>
      <c r="C15" s="102"/>
      <c r="D15" s="102"/>
      <c r="E15" s="27">
        <f>E14</f>
        <v>0</v>
      </c>
      <c r="F15" s="13"/>
    </row>
    <row r="16" spans="1:6" customFormat="1" ht="15.75" thickBot="1" x14ac:dyDescent="0.3">
      <c r="A16" s="65"/>
      <c r="E16" s="66"/>
    </row>
    <row r="17" spans="1:5" ht="13.5" thickBot="1" x14ac:dyDescent="0.25">
      <c r="A17" s="100" t="s">
        <v>36</v>
      </c>
      <c r="B17" s="100"/>
      <c r="C17" s="100"/>
      <c r="D17" s="100"/>
      <c r="E17" s="11">
        <f>E7+E15</f>
        <v>0</v>
      </c>
    </row>
    <row r="18" spans="1:5" ht="15" x14ac:dyDescent="0.2">
      <c r="A18" s="114"/>
      <c r="B18" s="114"/>
    </row>
    <row r="19" spans="1:5" ht="15" x14ac:dyDescent="0.2">
      <c r="A19" s="51"/>
    </row>
    <row r="20" spans="1:5" ht="15" x14ac:dyDescent="0.2">
      <c r="A20" s="51"/>
    </row>
    <row r="21" spans="1:5" ht="15" x14ac:dyDescent="0.2">
      <c r="A21" s="51"/>
    </row>
    <row r="22" spans="1:5" ht="15" x14ac:dyDescent="0.2">
      <c r="A22" s="51"/>
    </row>
    <row r="23" spans="1:5" ht="15" x14ac:dyDescent="0.2">
      <c r="A23" s="51"/>
    </row>
    <row r="24" spans="1:5" ht="15" x14ac:dyDescent="0.2">
      <c r="A24" s="52"/>
    </row>
  </sheetData>
  <mergeCells count="6">
    <mergeCell ref="A18:B18"/>
    <mergeCell ref="A1:F1"/>
    <mergeCell ref="A3:F3"/>
    <mergeCell ref="A7:D7"/>
    <mergeCell ref="A15:D15"/>
    <mergeCell ref="A17:D1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D6" sqref="D6:D9"/>
    </sheetView>
  </sheetViews>
  <sheetFormatPr defaultColWidth="9.140625" defaultRowHeight="12.75" x14ac:dyDescent="0.2"/>
  <cols>
    <col min="1" max="1" width="41.85546875" style="2" customWidth="1"/>
    <col min="2" max="2" width="14.140625" style="2" customWidth="1"/>
    <col min="3" max="3" width="15.28515625" style="2" customWidth="1"/>
    <col min="4" max="4" width="18.140625" style="2" customWidth="1"/>
    <col min="5" max="5" width="18.5703125" style="2" customWidth="1"/>
    <col min="6" max="16384" width="9.140625" style="2"/>
  </cols>
  <sheetData>
    <row r="1" spans="1:8" s="1" customFormat="1" ht="18.75" x14ac:dyDescent="0.3">
      <c r="A1" s="113" t="s">
        <v>37</v>
      </c>
      <c r="B1" s="113"/>
      <c r="C1" s="113"/>
      <c r="D1" s="113"/>
      <c r="E1" s="113"/>
    </row>
    <row r="2" spans="1:8" s="54" customFormat="1" x14ac:dyDescent="0.2">
      <c r="A2" s="53"/>
      <c r="B2" s="53"/>
      <c r="C2" s="53"/>
      <c r="D2" s="69"/>
      <c r="E2" s="2"/>
    </row>
    <row r="3" spans="1:8" ht="13.5" thickBot="1" x14ac:dyDescent="0.25">
      <c r="A3" s="103" t="s">
        <v>38</v>
      </c>
      <c r="B3" s="103"/>
      <c r="C3" s="103"/>
      <c r="D3" s="103"/>
      <c r="E3" s="103"/>
    </row>
    <row r="4" spans="1:8" ht="51.75" thickBot="1" x14ac:dyDescent="0.25">
      <c r="A4" s="70" t="s">
        <v>39</v>
      </c>
      <c r="B4" s="42" t="s">
        <v>24</v>
      </c>
      <c r="C4" s="18" t="s">
        <v>40</v>
      </c>
      <c r="D4" s="31" t="s">
        <v>56</v>
      </c>
    </row>
    <row r="5" spans="1:8" ht="13.5" thickBot="1" x14ac:dyDescent="0.25">
      <c r="A5" s="56">
        <v>1</v>
      </c>
      <c r="B5" s="6">
        <v>2</v>
      </c>
      <c r="C5" s="99">
        <v>3</v>
      </c>
      <c r="D5" s="7" t="s">
        <v>58</v>
      </c>
    </row>
    <row r="6" spans="1:8" ht="25.5" x14ac:dyDescent="0.2">
      <c r="A6" s="71" t="s">
        <v>59</v>
      </c>
      <c r="B6" s="96">
        <v>1</v>
      </c>
      <c r="C6" s="98"/>
      <c r="D6" s="72">
        <f>B6*C6</f>
        <v>0</v>
      </c>
    </row>
    <row r="7" spans="1:8" ht="38.25" x14ac:dyDescent="0.2">
      <c r="A7" s="71" t="s">
        <v>60</v>
      </c>
      <c r="B7" s="9">
        <v>2</v>
      </c>
      <c r="C7" s="97"/>
      <c r="D7" s="72">
        <f t="shared" ref="D7:D9" si="0">B7*C7</f>
        <v>0</v>
      </c>
    </row>
    <row r="8" spans="1:8" ht="25.5" x14ac:dyDescent="0.2">
      <c r="A8" s="71" t="s">
        <v>61</v>
      </c>
      <c r="B8" s="9">
        <v>10</v>
      </c>
      <c r="C8" s="97"/>
      <c r="D8" s="72">
        <f t="shared" si="0"/>
        <v>0</v>
      </c>
    </row>
    <row r="9" spans="1:8" ht="26.25" thickBot="1" x14ac:dyDescent="0.25">
      <c r="A9" s="71" t="s">
        <v>62</v>
      </c>
      <c r="B9" s="9">
        <v>6</v>
      </c>
      <c r="C9" s="97"/>
      <c r="D9" s="72">
        <f t="shared" si="0"/>
        <v>0</v>
      </c>
    </row>
    <row r="10" spans="1:8" ht="13.5" thickBot="1" x14ac:dyDescent="0.25">
      <c r="A10" s="73" t="s">
        <v>41</v>
      </c>
      <c r="B10" s="74"/>
      <c r="C10" s="75"/>
      <c r="D10" s="11">
        <f>SUM(D6:D9)</f>
        <v>0</v>
      </c>
    </row>
    <row r="11" spans="1:8" x14ac:dyDescent="0.2">
      <c r="A11" s="76"/>
    </row>
    <row r="12" spans="1:8" ht="13.5" thickBot="1" x14ac:dyDescent="0.25">
      <c r="A12" s="77" t="s">
        <v>42</v>
      </c>
      <c r="H12" s="95"/>
    </row>
    <row r="13" spans="1:8" ht="51.75" thickBot="1" x14ac:dyDescent="0.25">
      <c r="A13" s="70" t="s">
        <v>43</v>
      </c>
      <c r="B13" s="42" t="s">
        <v>24</v>
      </c>
      <c r="C13" s="18" t="s">
        <v>40</v>
      </c>
      <c r="D13" s="31" t="s">
        <v>56</v>
      </c>
    </row>
    <row r="14" spans="1:8" ht="13.5" thickBot="1" x14ac:dyDescent="0.25">
      <c r="A14" s="56">
        <v>1</v>
      </c>
      <c r="B14" s="21">
        <v>2</v>
      </c>
      <c r="C14" s="6">
        <v>3</v>
      </c>
      <c r="D14" s="7" t="s">
        <v>58</v>
      </c>
    </row>
    <row r="15" spans="1:8" ht="13.5" thickBot="1" x14ac:dyDescent="0.25">
      <c r="A15" s="71" t="s">
        <v>44</v>
      </c>
      <c r="B15" s="10">
        <v>19</v>
      </c>
      <c r="C15" s="98"/>
      <c r="D15" s="78">
        <f>B15*C15</f>
        <v>0</v>
      </c>
    </row>
    <row r="16" spans="1:8" ht="13.5" thickBot="1" x14ac:dyDescent="0.25">
      <c r="A16" s="79" t="s">
        <v>45</v>
      </c>
      <c r="B16" s="80"/>
      <c r="C16" s="80"/>
      <c r="D16" s="11">
        <f>SUM(D15:D15)</f>
        <v>0</v>
      </c>
    </row>
    <row r="18" spans="1:5" ht="13.5" thickBot="1" x14ac:dyDescent="0.25"/>
    <row r="19" spans="1:5" ht="13.5" thickBot="1" x14ac:dyDescent="0.25">
      <c r="A19" s="100" t="s">
        <v>46</v>
      </c>
      <c r="B19" s="100"/>
      <c r="C19" s="100"/>
      <c r="D19" s="100"/>
      <c r="E19" s="11">
        <f>SUM(D10,D16)</f>
        <v>0</v>
      </c>
    </row>
  </sheetData>
  <mergeCells count="3">
    <mergeCell ref="A1:E1"/>
    <mergeCell ref="A3:E3"/>
    <mergeCell ref="A19:D1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D13" sqref="D13"/>
    </sheetView>
  </sheetViews>
  <sheetFormatPr defaultColWidth="9.140625" defaultRowHeight="12.75" x14ac:dyDescent="0.2"/>
  <cols>
    <col min="1" max="1" width="80.7109375" style="2" customWidth="1"/>
    <col min="2" max="2" width="21" style="2" customWidth="1"/>
    <col min="3" max="3" width="22.28515625" style="2" customWidth="1"/>
    <col min="4" max="4" width="16.85546875" style="2" customWidth="1"/>
    <col min="5" max="5" width="18.5703125" style="2" customWidth="1"/>
    <col min="6" max="6" width="33.5703125" style="2" customWidth="1"/>
    <col min="7" max="16384" width="9.140625" style="2"/>
  </cols>
  <sheetData>
    <row r="1" spans="1:6" s="1" customFormat="1" ht="18.75" x14ac:dyDescent="0.3">
      <c r="A1" s="113" t="s">
        <v>47</v>
      </c>
      <c r="B1" s="113"/>
      <c r="C1" s="113"/>
      <c r="D1" s="113"/>
      <c r="E1" s="113"/>
      <c r="F1" s="113"/>
    </row>
    <row r="2" spans="1:6" s="54" customFormat="1" ht="13.5" thickBot="1" x14ac:dyDescent="0.25">
      <c r="A2" s="53"/>
      <c r="B2" s="53"/>
      <c r="C2" s="53"/>
      <c r="D2" s="53"/>
      <c r="E2" s="53"/>
      <c r="F2" s="53"/>
    </row>
    <row r="3" spans="1:6" ht="15.75" x14ac:dyDescent="0.2">
      <c r="A3" s="81" t="s">
        <v>48</v>
      </c>
      <c r="B3" s="82">
        <f>A!G34</f>
        <v>0</v>
      </c>
      <c r="C3" s="83"/>
      <c r="D3" s="83"/>
    </row>
    <row r="4" spans="1:6" ht="25.5" x14ac:dyDescent="0.2">
      <c r="A4" s="84" t="s">
        <v>49</v>
      </c>
      <c r="B4" s="78">
        <f>B!E17</f>
        <v>0</v>
      </c>
      <c r="C4" s="83"/>
      <c r="D4" s="83"/>
    </row>
    <row r="5" spans="1:6" ht="16.5" thickBot="1" x14ac:dyDescent="0.3">
      <c r="A5" s="85" t="s">
        <v>50</v>
      </c>
      <c r="B5" s="86">
        <f>'C'!E19</f>
        <v>0</v>
      </c>
      <c r="C5" s="87"/>
      <c r="D5" s="88"/>
    </row>
    <row r="6" spans="1:6" ht="15.75" x14ac:dyDescent="0.2">
      <c r="A6" s="89" t="s">
        <v>51</v>
      </c>
      <c r="B6" s="90">
        <f>SUM(B3:B5)</f>
        <v>0</v>
      </c>
      <c r="C6" s="83"/>
      <c r="D6" s="91"/>
    </row>
    <row r="7" spans="1:6" ht="16.5" thickBot="1" x14ac:dyDescent="0.25">
      <c r="A7" s="92" t="s">
        <v>52</v>
      </c>
      <c r="B7" s="78">
        <f>(B6/100)*25</f>
        <v>0</v>
      </c>
      <c r="C7" s="83"/>
      <c r="D7" s="91"/>
    </row>
    <row r="8" spans="1:6" ht="16.5" thickBot="1" x14ac:dyDescent="0.25">
      <c r="A8" s="93" t="s">
        <v>53</v>
      </c>
      <c r="B8" s="94">
        <f>B6*1.25</f>
        <v>0</v>
      </c>
      <c r="C8" s="83"/>
      <c r="D8" s="91"/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A</vt:lpstr>
      <vt:lpstr>B</vt:lpstr>
      <vt:lpstr>C</vt:lpstr>
      <vt:lpstr>Rekapitulacija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 Šamec</dc:creator>
  <cp:lastModifiedBy>Doroteja</cp:lastModifiedBy>
  <cp:lastPrinted>2026-05-28T11:57:22Z</cp:lastPrinted>
  <dcterms:created xsi:type="dcterms:W3CDTF">2015-06-05T18:17:20Z</dcterms:created>
  <dcterms:modified xsi:type="dcterms:W3CDTF">2026-05-28T11:57:45Z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b1ffe9-42de-443c-aef6-86a7b9ca47f5_Enabled">
    <vt:lpwstr>true</vt:lpwstr>
  </property>
  <property fmtid="{D5CDD505-2E9C-101B-9397-08002B2CF9AE}" pid="3" name="MSIP_Label_b8b1ffe9-42de-443c-aef6-86a7b9ca47f5_SetDate">
    <vt:lpwstr>2026-05-25T09:22:33Z</vt:lpwstr>
  </property>
  <property fmtid="{D5CDD505-2E9C-101B-9397-08002B2CF9AE}" pid="4" name="MSIP_Label_b8b1ffe9-42de-443c-aef6-86a7b9ca47f5_Method">
    <vt:lpwstr>Standard</vt:lpwstr>
  </property>
  <property fmtid="{D5CDD505-2E9C-101B-9397-08002B2CF9AE}" pid="5" name="MSIP_Label_b8b1ffe9-42de-443c-aef6-86a7b9ca47f5_Name">
    <vt:lpwstr>Internal</vt:lpwstr>
  </property>
  <property fmtid="{D5CDD505-2E9C-101B-9397-08002B2CF9AE}" pid="6" name="MSIP_Label_b8b1ffe9-42de-443c-aef6-86a7b9ca47f5_SiteId">
    <vt:lpwstr>70d04d7a-e805-459b-96ac-35bc9f7762b7</vt:lpwstr>
  </property>
  <property fmtid="{D5CDD505-2E9C-101B-9397-08002B2CF9AE}" pid="7" name="MSIP_Label_b8b1ffe9-42de-443c-aef6-86a7b9ca47f5_ActionId">
    <vt:lpwstr>a4f59295-4b46-4952-b1fb-a73dc6f5d50c</vt:lpwstr>
  </property>
  <property fmtid="{D5CDD505-2E9C-101B-9397-08002B2CF9AE}" pid="8" name="MSIP_Label_b8b1ffe9-42de-443c-aef6-86a7b9ca47f5_ContentBits">
    <vt:lpwstr>0</vt:lpwstr>
  </property>
  <property fmtid="{D5CDD505-2E9C-101B-9397-08002B2CF9AE}" pid="9" name="MSIP_Label_b8b1ffe9-42de-443c-aef6-86a7b9ca47f5_Tag">
    <vt:lpwstr>10, 3, 0, 1</vt:lpwstr>
  </property>
</Properties>
</file>